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nual siret\"/>
    </mc:Choice>
  </mc:AlternateContent>
  <bookViews>
    <workbookView xWindow="0" yWindow="0" windowWidth="23040" windowHeight="9528" tabRatio="863" activeTab="11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C185" i="60" l="1"/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60" i="60" l="1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D63" i="62" l="1"/>
  <c r="D48" i="62" s="1"/>
  <c r="D122" i="62" s="1"/>
  <c r="C63" i="62"/>
  <c r="C48" i="62" s="1"/>
  <c r="C122" i="62" s="1"/>
  <c r="C58" i="60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<sst xmlns="http://schemas.openxmlformats.org/spreadsheetml/2006/main" count="935" uniqueCount="664">
  <si>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</si>
  <si>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</si>
  <si>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</si>
  <si>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</si>
  <si>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</si>
  <si>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</si>
  <si>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</si>
  <si>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</si>
  <si>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</si>
  <si>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</si>
  <si>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</si>
  <si>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</si>
  <si>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</si>
  <si>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</si>
  <si>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</si>
  <si>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</si>
  <si>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</si>
  <si>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</si>
  <si>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</si>
  <si>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</si>
  <si>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</si>
  <si>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</si>
  <si>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</si>
  <si>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</si>
  <si>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</si>
  <si>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</si>
  <si>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</si>
  <si>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</si>
  <si>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</si>
  <si>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</si>
  <si>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</si>
  <si>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</si>
  <si>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</si>
  <si>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</si>
  <si>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</si>
  <si>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</si>
  <si>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</si>
  <si>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</si>
  <si>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</si>
  <si>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</si>
  <si>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</si>
  <si>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</si>
  <si>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</si>
  <si>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</si>
  <si>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</si>
  <si>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</si>
  <si>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</si>
  <si>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</si>
  <si>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</si>
  <si>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</si>
  <si>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</si>
  <si>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</si>
  <si>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</si>
  <si>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</si>
  <si>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</si>
  <si>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</si>
  <si>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</si>
  <si>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</si>
  <si>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</si>
  <si>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</si>
  <si>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</si>
  <si>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</si>
  <si>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</si>
  <si>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</si>
  <si>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</si>
  <si>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</si>
  <si>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</si>
  <si>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</si>
  <si>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</si>
  <si>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</si>
  <si>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</si>
  <si>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</si>
  <si>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</si>
  <si>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</si>
  <si>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</si>
  <si>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</si>
  <si>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</si>
  <si>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</si>
  <si>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</si>
  <si>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</si>
  <si>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</si>
  <si>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</si>
  <si>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</si>
  <si>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</si>
  <si>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</si>
  <si>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</si>
  <si>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</si>
  <si>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</si>
  <si>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</si>
  <si>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</si>
  <si>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</si>
  <si>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</si>
  <si>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</si>
  <si>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</si>
  <si>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</si>
  <si>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</si>
  <si>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</si>
  <si>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</si>
  <si>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</si>
  <si>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</si>
  <si>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</si>
  <si>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</si>
  <si>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</si>
  <si>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</si>
  <si>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</si>
  <si>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</si>
  <si>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</si>
  <si>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</si>
  <si>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</si>
  <si>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</si>
  <si>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</si>
  <si>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</si>
  <si>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</si>
  <si>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</si>
  <si>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</si>
  <si>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</si>
  <si>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</si>
  <si>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</si>
  <si>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</si>
  <si>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</si>
  <si>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</si>
  <si>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</si>
  <si>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</si>
  <si>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</si>
  <si>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</si>
  <si>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</si>
  <si>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</si>
  <si>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</si>
  <si>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</si>
  <si>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</si>
  <si>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</si>
  <si>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</si>
  <si>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</si>
  <si>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</si>
  <si>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</si>
  <si>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</si>
  <si>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</si>
  <si>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</si>
  <si>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</si>
  <si>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</si>
  <si>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</si>
  <si>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</si>
  <si>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</si>
  <si>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</si>
  <si>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</si>
  <si>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</si>
  <si>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</si>
  <si>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</si>
  <si>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</si>
  <si>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</si>
  <si>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</si>
  <si>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</si>
  <si>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</si>
  <si>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</si>
  <si>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</si>
  <si>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</si>
  <si>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</si>
  <si>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</si>
  <si>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</si>
  <si>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</si>
  <si>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</si>
  <si>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</si>
  <si>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</si>
  <si>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</si>
  <si>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</si>
  <si>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</si>
  <si>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</si>
  <si>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</si>
  <si>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</si>
  <si>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</si>
  <si>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</si>
  <si>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</si>
  <si>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</si>
  <si>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</si>
  <si>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</si>
  <si>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</si>
  <si>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</si>
  <si>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</si>
  <si>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</si>
  <si>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</si>
  <si>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</si>
  <si>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</si>
  <si>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</si>
  <si>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</si>
  <si>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</si>
  <si>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</si>
  <si>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</si>
  <si>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</si>
  <si>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</si>
  <si>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</si>
  <si>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</si>
  <si>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</si>
  <si>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</si>
  <si>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</si>
  <si>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</si>
  <si>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</si>
  <si>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</si>
  <si>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</si>
  <si>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</si>
  <si>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</si>
  <si>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</si>
  <si>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</si>
  <si>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</si>
  <si>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</si>
  <si>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</si>
  <si>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</si>
  <si>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</si>
  <si>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</si>
  <si>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</si>
  <si>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</si>
  <si>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</si>
  <si>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</si>
  <si>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</si>
  <si>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</si>
  <si>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</si>
  <si>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</si>
  <si>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</si>
  <si>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</si>
  <si>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</si>
  <si>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</si>
  <si>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</si>
  <si>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</si>
  <si>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</si>
  <si>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</si>
  <si>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</si>
  <si>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</si>
  <si>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</si>
  <si>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</si>
  <si>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</si>
  <si>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</si>
  <si>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</si>
  <si>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</si>
  <si>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</si>
  <si>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</si>
  <si>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</si>
  <si>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</si>
  <si>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</si>
  <si>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</si>
  <si>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</si>
  <si>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</si>
  <si>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</si>
  <si>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</si>
  <si>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</si>
  <si>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</si>
  <si>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</si>
  <si>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</si>
  <si>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</si>
  <si>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</si>
  <si>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</si>
  <si>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</si>
  <si>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</si>
  <si>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</si>
  <si>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</si>
  <si>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</si>
  <si>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</si>
  <si>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</si>
  <si>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</si>
  <si>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</si>
  <si>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</si>
  <si>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</si>
  <si>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</si>
  <si>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</si>
  <si>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</si>
  <si>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</si>
  <si>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</si>
  <si>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</si>
  <si>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</si>
  <si>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</si>
  <si>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</si>
  <si>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</si>
  <si>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</si>
  <si>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</si>
  <si>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</si>
  <si>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</si>
  <si>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</si>
  <si>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</si>
  <si>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</si>
  <si>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</si>
  <si>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</si>
  <si>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</si>
  <si>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</si>
  <si>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</si>
  <si>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</si>
  <si>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</si>
  <si>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</si>
  <si>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</si>
  <si>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</si>
  <si>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</si>
  <si>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</si>
  <si>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</si>
  <si>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</si>
  <si>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</si>
  <si>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</si>
  <si>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</si>
  <si>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</si>
  <si>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</si>
  <si>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</si>
  <si>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</si>
  <si>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</si>
  <si>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</si>
  <si>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</si>
  <si>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</si>
  <si>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</si>
  <si>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</si>
  <si>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</si>
  <si>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</si>
  <si>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</si>
  <si>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</si>
  <si>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</si>
  <si>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</si>
  <si>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</si>
  <si>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</si>
  <si>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</si>
  <si>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</si>
  <si>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</si>
  <si>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</si>
  <si>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</si>
  <si>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</si>
  <si>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</si>
  <si>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</si>
  <si>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</si>
  <si>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</si>
  <si>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</si>
  <si>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</si>
  <si>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</si>
  <si>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</si>
  <si>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</si>
  <si>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</si>
  <si>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</si>
  <si>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</si>
  <si>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</si>
  <si>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</si>
  <si>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</si>
  <si>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</si>
  <si>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</si>
  <si>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</si>
  <si>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</si>
  <si>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</si>
  <si>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</si>
  <si>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</si>
  <si>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</si>
  <si>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</si>
  <si>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</si>
  <si>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</si>
  <si>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</si>
  <si>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</si>
  <si>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</si>
  <si>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</si>
  <si>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</si>
  <si>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</si>
  <si>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</si>
  <si>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</si>
  <si>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</si>
  <si>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</si>
  <si>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</si>
  <si>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</si>
  <si>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</si>
  <si>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</si>
  <si>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</si>
  <si>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</si>
  <si>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</si>
  <si>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</si>
  <si>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</si>
  <si>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</si>
  <si>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</si>
  <si>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</si>
  <si>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</si>
  <si>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</si>
  <si>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</si>
  <si>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</si>
  <si>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</si>
  <si>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</si>
  <si>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</si>
  <si>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</si>
  <si>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</si>
  <si>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</si>
  <si>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</si>
  <si>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</si>
  <si>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</si>
  <si>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</si>
  <si>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</si>
  <si>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</si>
  <si>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</si>
  <si>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</si>
  <si>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</si>
  <si>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</si>
  <si>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</si>
  <si>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</si>
  <si>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</si>
  <si>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</si>
  <si>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</si>
  <si>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</si>
  <si>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</si>
  <si>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</si>
  <si>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</si>
  <si>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</si>
  <si>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</si>
  <si>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</si>
  <si>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</si>
  <si>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</si>
  <si>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</si>
  <si>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</si>
  <si>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</si>
  <si>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</si>
  <si>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</si>
  <si>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</si>
  <si>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</si>
  <si>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</si>
  <si>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</si>
  <si>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</si>
  <si>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</si>
  <si>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</si>
  <si>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</si>
  <si>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</si>
  <si>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</si>
  <si>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</si>
  <si>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</si>
  <si>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</si>
  <si>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</si>
  <si>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</si>
  <si>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</si>
  <si>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</si>
  <si>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</si>
  <si>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</si>
  <si>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</si>
  <si>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</si>
  <si>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</si>
  <si>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</si>
  <si>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</si>
  <si>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</si>
  <si>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</si>
  <si>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</si>
  <si>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</si>
  <si>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</si>
  <si>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</si>
  <si>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</si>
  <si>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</si>
  <si>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</si>
  <si>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</si>
  <si>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</si>
  <si>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</si>
  <si>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</si>
  <si>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</si>
  <si>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</si>
  <si>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</si>
  <si>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</si>
  <si>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</si>
  <si>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</si>
  <si>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</si>
  <si>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</si>
  <si>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</si>
  <si>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</si>
  <si>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</si>
  <si>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</si>
  <si>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</si>
  <si>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</si>
  <si>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</si>
  <si>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</si>
  <si>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</si>
  <si>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</si>
  <si>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</si>
  <si>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</si>
  <si>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</si>
  <si>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</si>
  <si>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</si>
  <si>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</si>
  <si>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</si>
  <si>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</si>
  <si>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</si>
  <si>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</si>
  <si>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</si>
  <si>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</si>
  <si>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</si>
  <si>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</si>
  <si>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</si>
  <si>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</si>
  <si>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</si>
  <si>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</si>
  <si>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</si>
  <si>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</si>
  <si>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</si>
  <si>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</si>
  <si>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</si>
  <si>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</si>
  <si>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</si>
  <si>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</si>
  <si>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</si>
  <si>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</si>
  <si>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</si>
  <si>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</si>
  <si>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</si>
  <si>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</si>
  <si>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</si>
  <si>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</si>
  <si>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</si>
  <si>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</si>
  <si>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</si>
  <si>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</si>
  <si>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</si>
  <si>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</si>
  <si>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</si>
  <si>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</si>
  <si>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</si>
  <si>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</si>
  <si>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</si>
  <si>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</si>
  <si>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</si>
  <si>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</si>
  <si>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</si>
  <si>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</si>
  <si>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</si>
  <si>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</si>
  <si>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</si>
  <si>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</si>
  <si>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</si>
  <si>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</si>
  <si>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</si>
  <si>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</si>
  <si>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</si>
  <si>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</si>
  <si>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</si>
  <si>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</si>
  <si>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</si>
  <si>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</si>
  <si>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</si>
  <si>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</si>
  <si>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</si>
  <si>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</si>
  <si>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</si>
  <si>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</si>
  <si>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</si>
  <si>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</si>
  <si>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</si>
  <si>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</si>
  <si>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</si>
  <si>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</si>
  <si>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</si>
  <si>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</si>
  <si>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</si>
  <si>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</si>
  <si>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</si>
  <si>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</si>
  <si>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</si>
  <si>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</si>
  <si>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</si>
  <si>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</si>
  <si>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</si>
  <si>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</si>
  <si>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</si>
  <si>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</si>
  <si>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</si>
  <si>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</si>
  <si>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</si>
  <si>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</si>
  <si>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</si>
  <si>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</si>
  <si>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</si>
  <si>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</si>
  <si>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</si>
  <si>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</si>
  <si>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</si>
  <si>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</si>
  <si>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</si>
  <si>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</si>
  <si>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</si>
  <si>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</si>
  <si>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</si>
  <si>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</si>
  <si>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</si>
  <si>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</si>
  <si>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</si>
  <si>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</si>
  <si>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</si>
  <si>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</si>
  <si>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</si>
  <si>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</si>
  <si>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</si>
  <si>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</si>
  <si>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</si>
  <si>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</si>
  <si>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</si>
  <si>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</si>
  <si>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</si>
  <si>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</si>
  <si>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</si>
  <si>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</si>
  <si>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</si>
  <si>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</si>
  <si>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</si>
  <si>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</si>
  <si>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</si>
  <si>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</si>
  <si>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</si>
  <si>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</si>
  <si>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</si>
  <si>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</si>
  <si>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</si>
  <si>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</si>
  <si>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</si>
  <si>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</si>
  <si>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</si>
  <si>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</si>
  <si>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</si>
  <si>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</si>
  <si>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</si>
  <si>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</si>
  <si>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</si>
  <si>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</si>
  <si>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</si>
  <si>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</si>
  <si>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</si>
  <si>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</si>
  <si>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</si>
  <si>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</si>
  <si>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</si>
  <si>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</si>
  <si>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</si>
  <si>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</si>
  <si>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</si>
  <si>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</si>
  <si>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</si>
  <si>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</si>
  <si>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</si>
  <si>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</si>
  <si>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</si>
  <si>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</si>
  <si>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</si>
  <si>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</si>
  <si>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</si>
  <si>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</si>
  <si>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</si>
  <si>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</si>
  <si>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</si>
  <si>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</si>
  <si>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</si>
  <si>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</si>
  <si>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</si>
  <si>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</si>
  <si>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</si>
  <si>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</si>
  <si>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</si>
  <si>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</si>
  <si>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</si>
  <si>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</si>
  <si>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</si>
  <si>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</si>
  <si>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</si>
  <si>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</si>
  <si>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</si>
  <si>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</si>
  <si>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</si>
  <si>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</si>
  <si>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</si>
  <si>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</si>
  <si>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</si>
  <si>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</si>
  <si>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</si>
  <si>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</si>
  <si>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</si>
  <si>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</si>
  <si>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</si>
  <si>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</si>
  <si>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Sistema para el Desarrollo Integral de la Familia del Municipio de Acámbaro, Guanajuato</t>
  </si>
  <si>
    <t>Correspondiente 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</si>
</sst>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4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172"/>
  <sheetViews>
    <sheetView zoomScaleNormal="100" zoomScaleSheetLayoutView="100" workbookViewId="0">
      <pane ySplit="5" topLeftCell="A6" activePane="bottomLeft" state="frozen"/>
      <selection activeCell="A14" sqref="A14:B14"/>
      <selection pane="bottomLeft" activeCell="A6" sqref="A6"/>
    </sheetView>
  </sheetViews>
  <sheetFormatPr baseColWidth="10" defaultColWidth="12.88671875" defaultRowHeight="10.199999999999999" x14ac:dyDescent="0.2"/>
  <cols>
    <col min="1" max="1" width="14.6640625" style="4" customWidth="1"/>
    <col min="2" max="2" width="73.88671875" style="4" bestFit="1" customWidth="1"/>
    <col min="3" max="3" width="8" style="4" customWidth="1"/>
    <col min="4" max="16384" width="12.88671875" style="4"/>
  </cols>
  <sheetData>
    <row r="1" spans="1:5" ht="18.899999999999999" customHeight="1" x14ac:dyDescent="0.2">
      <c r="A1" s="166" t="s">
        <v>662</v>
      </c>
      <c r="B1" s="166"/>
      <c r="C1" s="17"/>
      <c r="D1" s="14" t="s">
        <v>602</v>
      </c>
      <c r="E1" s="15">
        <v>2023</v>
      </c>
    </row>
    <row r="2" spans="1:5" ht="18.899999999999999" customHeight="1" x14ac:dyDescent="0.2">
      <c r="A2" s="167" t="s">
        <v>601</v>
      </c>
      <c r="B2" s="167"/>
      <c r="C2" s="36"/>
      <c r="D2" s="14" t="s">
        <v>603</v>
      </c>
      <c r="E2" s="17" t="s">
        <v>608</v>
      </c>
    </row>
    <row r="3" spans="1:5" ht="18.899999999999999" customHeight="1" x14ac:dyDescent="0.2">
      <c r="A3" s="168" t="s">
        <v>663</v>
      </c>
      <c r="B3" s="168"/>
      <c r="C3" s="17"/>
      <c r="D3" s="14" t="s">
        <v>604</v>
      </c>
      <c r="E3" s="15">
        <v>4</v>
      </c>
    </row>
    <row r="4" spans="1:5" s="93" customFormat="1" ht="18.899999999999999" customHeight="1" x14ac:dyDescent="0.2">
      <c r="A4" s="168" t="s">
        <v>623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569</v>
      </c>
      <c r="B24" s="95" t="s">
        <v>304</v>
      </c>
    </row>
    <row r="25" spans="1:2" x14ac:dyDescent="0.2">
      <c r="A25" s="94" t="s">
        <v>570</v>
      </c>
      <c r="B25" s="95" t="s">
        <v>571</v>
      </c>
    </row>
    <row r="26" spans="1:2" s="93" customFormat="1" x14ac:dyDescent="0.2">
      <c r="A26" s="94" t="s">
        <v>572</v>
      </c>
      <c r="B26" s="95" t="s">
        <v>341</v>
      </c>
    </row>
    <row r="27" spans="1:2" x14ac:dyDescent="0.2">
      <c r="A27" s="94" t="s">
        <v>573</v>
      </c>
      <c r="B27" s="95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624</v>
      </c>
    </row>
    <row r="41" spans="1:2" ht="10.8" thickBot="1" x14ac:dyDescent="0.25">
      <c r="A41" s="11"/>
      <c r="B41" s="12"/>
    </row>
    <row r="44" spans="1:2" x14ac:dyDescent="0.2">
      <c r="B44" s="93" t="s">
        <v>625</v>
      </c>
    </row>
    <row r="88" spans="3:3" x14ac:dyDescent="0.2">
      <c r="C88" s="4">
        <v>0</v>
      </c>
    </row>
    <row r="89" spans="3:3" x14ac:dyDescent="0.2">
      <c r="C89" s="4">
        <v>0</v>
      </c>
    </row>
    <row r="90" spans="3:3" x14ac:dyDescent="0.2">
      <c r="C90" s="4">
        <v>0</v>
      </c>
    </row>
    <row r="91" spans="3:3" x14ac:dyDescent="0.2">
      <c r="C91" s="4">
        <v>0</v>
      </c>
    </row>
    <row r="92" spans="3:3" x14ac:dyDescent="0.2">
      <c r="C92" s="4">
        <v>0</v>
      </c>
    </row>
    <row r="93" spans="3:3" x14ac:dyDescent="0.2">
      <c r="C93" s="4">
        <v>0</v>
      </c>
    </row>
    <row r="94" spans="3:3" x14ac:dyDescent="0.2">
      <c r="C94" s="4">
        <v>73854.210000000006</v>
      </c>
    </row>
    <row r="101" spans="3:3" x14ac:dyDescent="0.2">
      <c r="C101" s="4">
        <v>6872845.6799999997</v>
      </c>
    </row>
    <row r="102" spans="3:3" x14ac:dyDescent="0.2">
      <c r="C102" s="4">
        <v>148899.07999999999</v>
      </c>
    </row>
    <row r="103" spans="3:3" x14ac:dyDescent="0.2">
      <c r="C103" s="4">
        <v>2361656.4</v>
      </c>
    </row>
    <row r="104" spans="3:3" x14ac:dyDescent="0.2">
      <c r="C104" s="4">
        <v>0</v>
      </c>
    </row>
    <row r="105" spans="3:3" x14ac:dyDescent="0.2">
      <c r="C105" s="4">
        <v>114923.75</v>
      </c>
    </row>
    <row r="106" spans="3:3" x14ac:dyDescent="0.2">
      <c r="C106" s="4">
        <v>0</v>
      </c>
    </row>
    <row r="108" spans="3:3" x14ac:dyDescent="0.2">
      <c r="C108" s="4">
        <v>441085.2</v>
      </c>
    </row>
    <row r="109" spans="3:3" x14ac:dyDescent="0.2">
      <c r="C109" s="4">
        <v>339529.54</v>
      </c>
    </row>
    <row r="110" spans="3:3" x14ac:dyDescent="0.2">
      <c r="C110" s="4">
        <v>0</v>
      </c>
    </row>
    <row r="111" spans="3:3" x14ac:dyDescent="0.2">
      <c r="C111" s="4">
        <v>3809</v>
      </c>
    </row>
    <row r="112" spans="3:3" x14ac:dyDescent="0.2">
      <c r="C112" s="4">
        <v>63281.81</v>
      </c>
    </row>
    <row r="113" spans="3:3" x14ac:dyDescent="0.2">
      <c r="C113" s="4">
        <v>368023.18</v>
      </c>
    </row>
    <row r="114" spans="3:3" x14ac:dyDescent="0.2">
      <c r="C114" s="4">
        <v>0</v>
      </c>
    </row>
    <row r="115" spans="3:3" x14ac:dyDescent="0.2">
      <c r="C115" s="4">
        <v>0</v>
      </c>
    </row>
    <row r="116" spans="3:3" x14ac:dyDescent="0.2">
      <c r="C116" s="4">
        <v>69283.48</v>
      </c>
    </row>
    <row r="117" spans="3:3" x14ac:dyDescent="0.2">
      <c r="C117" s="4">
        <v>73950.16</v>
      </c>
    </row>
    <row r="118" spans="3:3" x14ac:dyDescent="0.2">
      <c r="C118" s="4">
        <v>209730.54</v>
      </c>
    </row>
    <row r="119" spans="3:3" x14ac:dyDescent="0.2">
      <c r="C119" s="4">
        <v>27840</v>
      </c>
    </row>
    <row r="120" spans="3:3" x14ac:dyDescent="0.2">
      <c r="C120" s="4">
        <v>0</v>
      </c>
    </row>
    <row r="121" spans="3:3" x14ac:dyDescent="0.2">
      <c r="C121" s="4">
        <v>124817.01</v>
      </c>
    </row>
    <row r="122" spans="3:3" x14ac:dyDescent="0.2">
      <c r="C122" s="4">
        <v>147640.68</v>
      </c>
    </row>
    <row r="123" spans="3:3" x14ac:dyDescent="0.2">
      <c r="C123" s="4">
        <v>4488</v>
      </c>
    </row>
    <row r="124" spans="3:3" x14ac:dyDescent="0.2">
      <c r="C124" s="4">
        <v>3065.6</v>
      </c>
    </row>
    <row r="125" spans="3:3" x14ac:dyDescent="0.2">
      <c r="C125" s="4">
        <v>252489.26</v>
      </c>
    </row>
    <row r="126" spans="3:3" x14ac:dyDescent="0.2">
      <c r="C126" s="4">
        <v>233586.16</v>
      </c>
    </row>
    <row r="128" spans="3:3" x14ac:dyDescent="0.2">
      <c r="C128" s="4">
        <v>0</v>
      </c>
    </row>
    <row r="129" spans="3:3" x14ac:dyDescent="0.2">
      <c r="C129" s="4">
        <v>0</v>
      </c>
    </row>
    <row r="130" spans="3:3" x14ac:dyDescent="0.2">
      <c r="C130" s="4">
        <v>0</v>
      </c>
    </row>
    <row r="131" spans="3:3" x14ac:dyDescent="0.2">
      <c r="C131" s="4">
        <v>0</v>
      </c>
    </row>
    <row r="132" spans="3:3" x14ac:dyDescent="0.2">
      <c r="C132" s="4">
        <v>0</v>
      </c>
    </row>
    <row r="133" spans="3:3" x14ac:dyDescent="0.2">
      <c r="C133" s="4">
        <v>0</v>
      </c>
    </row>
    <row r="135" spans="3:3" x14ac:dyDescent="0.2">
      <c r="C135" s="4">
        <v>0</v>
      </c>
    </row>
    <row r="136" spans="3:3" x14ac:dyDescent="0.2">
      <c r="C136" s="4">
        <v>0</v>
      </c>
    </row>
    <row r="137" spans="3:3" x14ac:dyDescent="0.2">
      <c r="C137" s="4">
        <v>0</v>
      </c>
    </row>
    <row r="138" spans="3:3" x14ac:dyDescent="0.2">
      <c r="C138" s="4">
        <v>205703</v>
      </c>
    </row>
    <row r="139" spans="3:3" x14ac:dyDescent="0.2">
      <c r="C139" s="4">
        <v>0</v>
      </c>
    </row>
    <row r="140" spans="3:3" x14ac:dyDescent="0.2">
      <c r="C140" s="4">
        <v>30999</v>
      </c>
    </row>
    <row r="141" spans="3:3" x14ac:dyDescent="0.2">
      <c r="C141" s="4">
        <v>0</v>
      </c>
    </row>
    <row r="143" spans="3:3" x14ac:dyDescent="0.2">
      <c r="C143" s="4">
        <v>0</v>
      </c>
    </row>
    <row r="144" spans="3:3" x14ac:dyDescent="0.2">
      <c r="C144" s="4">
        <v>0</v>
      </c>
    </row>
    <row r="145" spans="3:3" x14ac:dyDescent="0.2">
      <c r="C145" s="4">
        <v>0</v>
      </c>
    </row>
    <row r="147" spans="3:3" x14ac:dyDescent="0.2">
      <c r="C147" s="4">
        <v>0</v>
      </c>
    </row>
    <row r="148" spans="3:3" x14ac:dyDescent="0.2">
      <c r="C148" s="4">
        <v>0</v>
      </c>
    </row>
    <row r="149" spans="3:3" x14ac:dyDescent="0.2">
      <c r="C149" s="4">
        <v>0</v>
      </c>
    </row>
    <row r="150" spans="3:3" x14ac:dyDescent="0.2">
      <c r="C150" s="4">
        <v>0</v>
      </c>
    </row>
    <row r="152" spans="3:3" x14ac:dyDescent="0.2">
      <c r="C152" s="4">
        <v>0</v>
      </c>
    </row>
    <row r="153" spans="3:3" x14ac:dyDescent="0.2">
      <c r="C153" s="4">
        <v>0</v>
      </c>
    </row>
    <row r="154" spans="3:3" x14ac:dyDescent="0.2">
      <c r="C154" s="4">
        <v>0</v>
      </c>
    </row>
    <row r="155" spans="3:3" x14ac:dyDescent="0.2">
      <c r="C155" s="4">
        <v>0</v>
      </c>
    </row>
    <row r="156" spans="3:3" x14ac:dyDescent="0.2">
      <c r="C156" s="4">
        <v>0</v>
      </c>
    </row>
    <row r="158" spans="3:3" x14ac:dyDescent="0.2">
      <c r="C158" s="4">
        <v>0</v>
      </c>
    </row>
    <row r="159" spans="3:3" x14ac:dyDescent="0.2">
      <c r="C159" s="4">
        <v>0</v>
      </c>
    </row>
    <row r="162" spans="3:3" x14ac:dyDescent="0.2">
      <c r="C162" s="4">
        <v>0</v>
      </c>
    </row>
    <row r="163" spans="3:3" x14ac:dyDescent="0.2">
      <c r="C163" s="4">
        <v>0</v>
      </c>
    </row>
    <row r="165" spans="3:3" x14ac:dyDescent="0.2">
      <c r="C165" s="4">
        <v>0</v>
      </c>
    </row>
    <row r="166" spans="3:3" x14ac:dyDescent="0.2">
      <c r="C166" s="4">
        <v>0</v>
      </c>
    </row>
    <row r="168" spans="3:3" x14ac:dyDescent="0.2">
      <c r="C168" s="4">
        <v>0</v>
      </c>
    </row>
    <row r="169" spans="3:3" x14ac:dyDescent="0.2">
      <c r="C169" s="4">
        <v>0</v>
      </c>
    </row>
    <row r="172" spans="3:3" x14ac:dyDescent="0.2">
      <c r="C172" s="4">
        <v>0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="106" zoomScaleNormal="106" workbookViewId="0">
      <selection sqref="A1:F1"/>
    </sheetView>
  </sheetViews>
  <sheetFormatPr baseColWidth="10" defaultColWidth="9.109375" defaultRowHeight="10.199999999999999" x14ac:dyDescent="0.2"/>
  <cols>
    <col min="1" max="1" width="10" style="20" customWidth="1"/>
    <col min="2" max="2" width="64.5546875" style="20" bestFit="1" customWidth="1"/>
    <col min="3" max="3" width="16.44140625" style="20" bestFit="1" customWidth="1"/>
    <col min="4" max="4" width="19.109375" style="20" customWidth="1"/>
    <col min="5" max="5" width="28" style="20" customWidth="1"/>
    <col min="6" max="6" width="22.6640625" style="20" customWidth="1"/>
    <col min="7" max="8" width="16.6640625" style="20" customWidth="1"/>
    <col min="9" max="9" width="27.109375" style="20" customWidth="1"/>
    <col min="10" max="16384" width="9.109375" style="20"/>
  </cols>
  <sheetData>
    <row r="1" spans="1:8" s="16" customFormat="1" ht="18.899999999999999" customHeight="1" x14ac:dyDescent="0.3">
      <c r="A1" s="169" t="s">
        <v>662</v>
      </c>
      <c r="B1" s="170"/>
      <c r="C1" s="170"/>
      <c r="D1" s="170"/>
      <c r="E1" s="170"/>
      <c r="F1" s="170"/>
      <c r="G1" s="14" t="s">
        <v>605</v>
      </c>
      <c r="H1" s="25">
        <v>2023</v>
      </c>
    </row>
    <row r="2" spans="1:8" s="16" customFormat="1" ht="18.899999999999999" customHeight="1" x14ac:dyDescent="0.3">
      <c r="A2" s="169" t="s">
        <v>609</v>
      </c>
      <c r="B2" s="170"/>
      <c r="C2" s="170"/>
      <c r="D2" s="170"/>
      <c r="E2" s="170"/>
      <c r="F2" s="170"/>
      <c r="G2" s="14" t="s">
        <v>606</v>
      </c>
      <c r="H2" s="25" t="s">
        <v>608</v>
      </c>
    </row>
    <row r="3" spans="1:8" s="16" customFormat="1" ht="18.899999999999999" customHeight="1" x14ac:dyDescent="0.3">
      <c r="A3" s="169" t="s">
        <v>663</v>
      </c>
      <c r="B3" s="170"/>
      <c r="C3" s="170"/>
      <c r="D3" s="170"/>
      <c r="E3" s="170"/>
      <c r="F3" s="170"/>
      <c r="G3" s="14" t="s">
        <v>607</v>
      </c>
      <c r="H3" s="25">
        <v>4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487263.44</v>
      </c>
      <c r="D15" s="24">
        <v>486572.11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200</v>
      </c>
      <c r="C16" s="24">
        <v>16</v>
      </c>
      <c r="D16" s="24">
        <v>16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-10460.950000000001</v>
      </c>
      <c r="D20" s="24">
        <v>-10460.950000000001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10000</v>
      </c>
      <c r="D21" s="24">
        <v>10000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928</v>
      </c>
      <c r="D23" s="24">
        <v>928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5447.71</v>
      </c>
      <c r="D25" s="24">
        <v>5447.71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0</v>
      </c>
    </row>
    <row r="42" spans="1:8" x14ac:dyDescent="0.2">
      <c r="A42" s="22">
        <v>1151</v>
      </c>
      <c r="B42" s="20" t="s">
        <v>223</v>
      </c>
      <c r="C42" s="24">
        <v>0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4323370.16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4313890.16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9480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0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0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3053944.6300000004</v>
      </c>
      <c r="D62" s="24">
        <f t="shared" ref="D62:E62" si="0">SUM(D63:D70)</f>
        <v>65110.62</v>
      </c>
      <c r="E62" s="24">
        <f t="shared" si="0"/>
        <v>592456.93000000005</v>
      </c>
    </row>
    <row r="63" spans="1:9" x14ac:dyDescent="0.2">
      <c r="A63" s="22">
        <v>1241</v>
      </c>
      <c r="B63" s="20" t="s">
        <v>237</v>
      </c>
      <c r="C63" s="24">
        <v>611495.18000000005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0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2377407.9900000002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0</v>
      </c>
      <c r="D67" s="24">
        <v>65110.62</v>
      </c>
      <c r="E67" s="24">
        <v>592456.93000000005</v>
      </c>
    </row>
    <row r="68" spans="1:9" x14ac:dyDescent="0.2">
      <c r="A68" s="22">
        <v>1246</v>
      </c>
      <c r="B68" s="20" t="s">
        <v>242</v>
      </c>
      <c r="C68" s="24">
        <v>65041.46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0</v>
      </c>
      <c r="D74" s="24">
        <f>SUM(D75:D79)</f>
        <v>0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0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0</v>
      </c>
      <c r="D78" s="24">
        <v>0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178703.41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0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178703.41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0</v>
      </c>
    </row>
    <row r="97" spans="1:8" x14ac:dyDescent="0.2">
      <c r="A97" s="22">
        <v>1191</v>
      </c>
      <c r="B97" s="20" t="s">
        <v>579</v>
      </c>
      <c r="C97" s="24">
        <v>0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145397.54</v>
      </c>
      <c r="D110" s="24">
        <f>SUM(D111:D119)</f>
        <v>145397.54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278664.88</v>
      </c>
      <c r="D111" s="24">
        <f>C111</f>
        <v>278664.88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-134195.34</v>
      </c>
      <c r="D112" s="24">
        <f t="shared" ref="D112:D119" si="1">C112</f>
        <v>-134195.34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928</v>
      </c>
      <c r="D113" s="24">
        <f t="shared" si="1"/>
        <v>928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0</v>
      </c>
      <c r="D117" s="24">
        <f t="shared" si="1"/>
        <v>0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0</v>
      </c>
      <c r="D119" s="24">
        <f t="shared" si="1"/>
        <v>0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587</v>
      </c>
    </row>
    <row r="10" spans="1:2" ht="15" customHeight="1" x14ac:dyDescent="0.2">
      <c r="A10" s="103"/>
      <c r="B10" s="102" t="s">
        <v>588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135</v>
      </c>
    </row>
    <row r="20" spans="1:2" x14ac:dyDescent="0.2">
      <c r="A20" s="103"/>
    </row>
    <row r="21" spans="1:2" ht="15" customHeight="1" x14ac:dyDescent="0.2">
      <c r="A21" s="101" t="s">
        <v>131</v>
      </c>
      <c r="B21" s="1" t="s">
        <v>186</v>
      </c>
    </row>
    <row r="22" spans="1:2" ht="15" customHeight="1" x14ac:dyDescent="0.2">
      <c r="A22" s="103"/>
      <c r="B22" s="107" t="s">
        <v>187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127</v>
      </c>
    </row>
    <row r="26" spans="1:2" ht="15" customHeight="1" x14ac:dyDescent="0.2">
      <c r="A26" s="103"/>
      <c r="B26" s="106" t="s">
        <v>128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134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129</v>
      </c>
    </row>
    <row r="37" spans="1:2" ht="15" customHeight="1" x14ac:dyDescent="0.2">
      <c r="A37" s="103"/>
      <c r="B37" s="102" t="s">
        <v>136</v>
      </c>
    </row>
    <row r="38" spans="1:2" ht="15" customHeight="1" x14ac:dyDescent="0.2">
      <c r="A38" s="103"/>
      <c r="B38" s="109" t="s">
        <v>189</v>
      </c>
    </row>
    <row r="39" spans="1:2" ht="15" customHeight="1" x14ac:dyDescent="0.2">
      <c r="A39" s="103"/>
      <c r="B39" s="102" t="s">
        <v>190</v>
      </c>
    </row>
    <row r="40" spans="1:2" ht="15" customHeight="1" x14ac:dyDescent="0.2">
      <c r="A40" s="103"/>
      <c r="B40" s="102" t="s">
        <v>132</v>
      </c>
    </row>
    <row r="41" spans="1:2" ht="15" customHeight="1" x14ac:dyDescent="0.2">
      <c r="A41" s="103"/>
      <c r="B41" s="102" t="s">
        <v>133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137</v>
      </c>
    </row>
    <row r="44" spans="1:2" ht="15" customHeight="1" x14ac:dyDescent="0.2">
      <c r="A44" s="103"/>
      <c r="B44" s="102" t="s">
        <v>140</v>
      </c>
    </row>
    <row r="45" spans="1:2" ht="15" customHeight="1" x14ac:dyDescent="0.2">
      <c r="A45" s="103"/>
      <c r="B45" s="109" t="s">
        <v>191</v>
      </c>
    </row>
    <row r="46" spans="1:2" ht="15" customHeight="1" x14ac:dyDescent="0.2">
      <c r="A46" s="103"/>
      <c r="B46" s="102" t="s">
        <v>192</v>
      </c>
    </row>
    <row r="47" spans="1:2" ht="15" customHeight="1" x14ac:dyDescent="0.2">
      <c r="A47" s="103"/>
      <c r="B47" s="102" t="s">
        <v>139</v>
      </c>
    </row>
    <row r="48" spans="1:2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zoomScaleNormal="100" workbookViewId="0">
      <selection activeCell="B205" sqref="B205"/>
    </sheetView>
  </sheetViews>
  <sheetFormatPr baseColWidth="10" defaultColWidth="9.109375" defaultRowHeight="10.199999999999999" x14ac:dyDescent="0.2"/>
  <cols>
    <col min="1" max="1" width="10" style="20" customWidth="1"/>
    <col min="2" max="2" width="83" style="20" customWidth="1"/>
    <col min="3" max="4" width="15.6640625" style="20" customWidth="1"/>
    <col min="5" max="5" width="16.6640625" style="20" customWidth="1"/>
    <col min="6" max="16384" width="9.109375" style="20"/>
  </cols>
  <sheetData>
    <row r="1" spans="1:5" s="26" customFormat="1" ht="18.899999999999999" customHeight="1" x14ac:dyDescent="0.3">
      <c r="A1" s="167" t="s">
        <v>662</v>
      </c>
      <c r="B1" s="167"/>
      <c r="C1" s="167"/>
      <c r="D1" s="14" t="s">
        <v>605</v>
      </c>
      <c r="E1" s="25">
        <v>2023</v>
      </c>
    </row>
    <row r="2" spans="1:5" s="16" customFormat="1" ht="18.899999999999999" customHeight="1" x14ac:dyDescent="0.3">
      <c r="A2" s="167" t="s">
        <v>610</v>
      </c>
      <c r="B2" s="167"/>
      <c r="C2" s="167"/>
      <c r="D2" s="14" t="s">
        <v>606</v>
      </c>
      <c r="E2" s="25" t="s">
        <v>608</v>
      </c>
    </row>
    <row r="3" spans="1:5" s="16" customFormat="1" ht="18.899999999999999" customHeight="1" x14ac:dyDescent="0.3">
      <c r="A3" s="167" t="s">
        <v>663</v>
      </c>
      <c r="B3" s="167"/>
      <c r="C3" s="167"/>
      <c r="D3" s="14" t="s">
        <v>607</v>
      </c>
      <c r="E3" s="25">
        <v>4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6" t="s">
        <v>567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2892259.94</v>
      </c>
      <c r="D8" s="92"/>
      <c r="E8" s="49"/>
    </row>
    <row r="9" spans="1:5" x14ac:dyDescent="0.2">
      <c r="A9" s="50">
        <v>4110</v>
      </c>
      <c r="B9" s="51" t="s">
        <v>305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306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307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312</v>
      </c>
      <c r="C16" s="55">
        <v>0</v>
      </c>
      <c r="D16" s="92"/>
      <c r="E16" s="49"/>
    </row>
    <row r="17" spans="1:5" ht="20.399999999999999" x14ac:dyDescent="0.2">
      <c r="A17" s="50">
        <v>4118</v>
      </c>
      <c r="B17" s="52" t="s">
        <v>490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491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0.399999999999999" x14ac:dyDescent="0.2">
      <c r="A27" s="50">
        <v>4132</v>
      </c>
      <c r="B27" s="52" t="s">
        <v>492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321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324</v>
      </c>
      <c r="C31" s="55">
        <v>0</v>
      </c>
      <c r="D31" s="92"/>
      <c r="E31" s="49"/>
    </row>
    <row r="32" spans="1:5" ht="20.399999999999999" x14ac:dyDescent="0.2">
      <c r="A32" s="50">
        <v>4145</v>
      </c>
      <c r="B32" s="52" t="s">
        <v>493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494</v>
      </c>
      <c r="C34" s="55">
        <f>SUM(C35:C36)</f>
        <v>0</v>
      </c>
      <c r="D34" s="92"/>
      <c r="E34" s="49"/>
    </row>
    <row r="35" spans="1:5" x14ac:dyDescent="0.2">
      <c r="A35" s="50">
        <v>4151</v>
      </c>
      <c r="B35" s="51" t="s">
        <v>494</v>
      </c>
      <c r="C35" s="55">
        <v>0</v>
      </c>
      <c r="D35" s="92"/>
      <c r="E35" s="49"/>
    </row>
    <row r="36" spans="1:5" ht="20.399999999999999" x14ac:dyDescent="0.2">
      <c r="A36" s="50">
        <v>4154</v>
      </c>
      <c r="B36" s="52" t="s">
        <v>495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496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0.399999999999999" x14ac:dyDescent="0.2">
      <c r="A43" s="50">
        <v>4166</v>
      </c>
      <c r="B43" s="52" t="s">
        <v>497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600</v>
      </c>
      <c r="C46" s="55">
        <f>SUM(C47:C54)</f>
        <v>2892259.94</v>
      </c>
      <c r="D46" s="92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92"/>
      <c r="E48" s="49"/>
    </row>
    <row r="49" spans="1:5" ht="20.399999999999999" x14ac:dyDescent="0.2">
      <c r="A49" s="50">
        <v>4173</v>
      </c>
      <c r="B49" s="52" t="s">
        <v>500</v>
      </c>
      <c r="C49" s="55">
        <v>2892259.94</v>
      </c>
      <c r="D49" s="92"/>
      <c r="E49" s="49"/>
    </row>
    <row r="50" spans="1:5" ht="20.399999999999999" x14ac:dyDescent="0.2">
      <c r="A50" s="50">
        <v>4174</v>
      </c>
      <c r="B50" s="52" t="s">
        <v>501</v>
      </c>
      <c r="C50" s="55">
        <v>0</v>
      </c>
      <c r="D50" s="92"/>
      <c r="E50" s="49"/>
    </row>
    <row r="51" spans="1:5" ht="20.399999999999999" x14ac:dyDescent="0.2">
      <c r="A51" s="50">
        <v>4175</v>
      </c>
      <c r="B51" s="52" t="s">
        <v>502</v>
      </c>
      <c r="C51" s="55">
        <v>0</v>
      </c>
      <c r="D51" s="92"/>
      <c r="E51" s="49"/>
    </row>
    <row r="52" spans="1:5" ht="20.399999999999999" x14ac:dyDescent="0.2">
      <c r="A52" s="50">
        <v>4176</v>
      </c>
      <c r="B52" s="52" t="s">
        <v>503</v>
      </c>
      <c r="C52" s="55">
        <v>0</v>
      </c>
      <c r="D52" s="92"/>
      <c r="E52" s="49"/>
    </row>
    <row r="53" spans="1:5" ht="20.399999999999999" x14ac:dyDescent="0.2">
      <c r="A53" s="50">
        <v>4177</v>
      </c>
      <c r="B53" s="52" t="s">
        <v>504</v>
      </c>
      <c r="C53" s="55">
        <v>0</v>
      </c>
      <c r="D53" s="92"/>
      <c r="E53" s="49"/>
    </row>
    <row r="54" spans="1:5" x14ac:dyDescent="0.2">
      <c r="A54" s="50">
        <v>4178</v>
      </c>
      <c r="B54" s="52" t="s">
        <v>505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0.6" x14ac:dyDescent="0.2">
      <c r="A58" s="50">
        <v>4200</v>
      </c>
      <c r="B58" s="52" t="s">
        <v>506</v>
      </c>
      <c r="C58" s="55">
        <f>+C59+C65</f>
        <v>10648840.77</v>
      </c>
      <c r="D58" s="92"/>
      <c r="E58" s="49"/>
    </row>
    <row r="59" spans="1:5" x14ac:dyDescent="0.2">
      <c r="A59" s="50">
        <v>4210</v>
      </c>
      <c r="B59" s="52" t="s">
        <v>507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508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10648840.77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10648840.77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0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0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0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0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0</v>
      </c>
      <c r="D99" s="57" t="e">
        <f>C99/$C$98</f>
        <v>#DIV/0!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0</v>
      </c>
      <c r="D100" s="57" t="e">
        <f t="shared" ref="D100:D163" si="0">C100/$C$98</f>
        <v>#DIV/0!</v>
      </c>
      <c r="E100" s="56"/>
    </row>
    <row r="101" spans="1:5" x14ac:dyDescent="0.2">
      <c r="A101" s="54">
        <v>5111</v>
      </c>
      <c r="B101" s="51" t="s">
        <v>361</v>
      </c>
      <c r="C101" s="55">
        <v>0</v>
      </c>
      <c r="D101" s="57" t="e">
        <f t="shared" si="0"/>
        <v>#DIV/0!</v>
      </c>
      <c r="E101" s="56"/>
    </row>
    <row r="102" spans="1:5" x14ac:dyDescent="0.2">
      <c r="A102" s="54">
        <v>5112</v>
      </c>
      <c r="B102" s="51" t="s">
        <v>362</v>
      </c>
      <c r="C102" s="55">
        <v>0</v>
      </c>
      <c r="D102" s="57" t="e">
        <f t="shared" si="0"/>
        <v>#DIV/0!</v>
      </c>
      <c r="E102" s="56"/>
    </row>
    <row r="103" spans="1:5" x14ac:dyDescent="0.2">
      <c r="A103" s="54">
        <v>5113</v>
      </c>
      <c r="B103" s="51" t="s">
        <v>363</v>
      </c>
      <c r="C103" s="55">
        <v>0</v>
      </c>
      <c r="D103" s="57" t="e">
        <f t="shared" si="0"/>
        <v>#DIV/0!</v>
      </c>
      <c r="E103" s="56"/>
    </row>
    <row r="104" spans="1:5" x14ac:dyDescent="0.2">
      <c r="A104" s="54">
        <v>5114</v>
      </c>
      <c r="B104" s="51" t="s">
        <v>364</v>
      </c>
      <c r="C104" s="55">
        <v>0</v>
      </c>
      <c r="D104" s="57" t="e">
        <f t="shared" si="0"/>
        <v>#DIV/0!</v>
      </c>
      <c r="E104" s="56"/>
    </row>
    <row r="105" spans="1:5" x14ac:dyDescent="0.2">
      <c r="A105" s="54">
        <v>5115</v>
      </c>
      <c r="B105" s="51" t="s">
        <v>365</v>
      </c>
      <c r="C105" s="55">
        <v>0</v>
      </c>
      <c r="D105" s="57" t="e">
        <f t="shared" si="0"/>
        <v>#DIV/0!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 t="e">
        <f t="shared" si="0"/>
        <v>#DIV/0!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0</v>
      </c>
      <c r="D107" s="57" t="e">
        <f t="shared" si="0"/>
        <v>#DIV/0!</v>
      </c>
      <c r="E107" s="56"/>
    </row>
    <row r="108" spans="1:5" x14ac:dyDescent="0.2">
      <c r="A108" s="54">
        <v>5121</v>
      </c>
      <c r="B108" s="51" t="s">
        <v>368</v>
      </c>
      <c r="C108" s="55">
        <v>0</v>
      </c>
      <c r="D108" s="57" t="e">
        <f t="shared" si="0"/>
        <v>#DIV/0!</v>
      </c>
      <c r="E108" s="56"/>
    </row>
    <row r="109" spans="1:5" x14ac:dyDescent="0.2">
      <c r="A109" s="54">
        <v>5122</v>
      </c>
      <c r="B109" s="51" t="s">
        <v>369</v>
      </c>
      <c r="C109" s="55">
        <v>0</v>
      </c>
      <c r="D109" s="57" t="e">
        <f t="shared" si="0"/>
        <v>#DIV/0!</v>
      </c>
      <c r="E109" s="56"/>
    </row>
    <row r="110" spans="1:5" x14ac:dyDescent="0.2">
      <c r="A110" s="54">
        <v>5123</v>
      </c>
      <c r="B110" s="51" t="s">
        <v>370</v>
      </c>
      <c r="C110" s="55">
        <v>0</v>
      </c>
      <c r="D110" s="57" t="e">
        <f t="shared" si="0"/>
        <v>#DIV/0!</v>
      </c>
      <c r="E110" s="56"/>
    </row>
    <row r="111" spans="1:5" x14ac:dyDescent="0.2">
      <c r="A111" s="54">
        <v>5124</v>
      </c>
      <c r="B111" s="51" t="s">
        <v>371</v>
      </c>
      <c r="C111" s="55">
        <v>0</v>
      </c>
      <c r="D111" s="57" t="e">
        <f t="shared" si="0"/>
        <v>#DIV/0!</v>
      </c>
      <c r="E111" s="56"/>
    </row>
    <row r="112" spans="1:5" x14ac:dyDescent="0.2">
      <c r="A112" s="54">
        <v>5125</v>
      </c>
      <c r="B112" s="51" t="s">
        <v>372</v>
      </c>
      <c r="C112" s="55">
        <v>0</v>
      </c>
      <c r="D112" s="57" t="e">
        <f t="shared" si="0"/>
        <v>#DIV/0!</v>
      </c>
      <c r="E112" s="56"/>
    </row>
    <row r="113" spans="1:5" x14ac:dyDescent="0.2">
      <c r="A113" s="54">
        <v>5126</v>
      </c>
      <c r="B113" s="51" t="s">
        <v>373</v>
      </c>
      <c r="C113" s="55">
        <v>0</v>
      </c>
      <c r="D113" s="57" t="e">
        <f t="shared" si="0"/>
        <v>#DIV/0!</v>
      </c>
      <c r="E113" s="56"/>
    </row>
    <row r="114" spans="1:5" x14ac:dyDescent="0.2">
      <c r="A114" s="54">
        <v>5127</v>
      </c>
      <c r="B114" s="51" t="s">
        <v>374</v>
      </c>
      <c r="C114" s="55">
        <v>0</v>
      </c>
      <c r="D114" s="57" t="e">
        <f t="shared" si="0"/>
        <v>#DIV/0!</v>
      </c>
      <c r="E114" s="56"/>
    </row>
    <row r="115" spans="1:5" x14ac:dyDescent="0.2">
      <c r="A115" s="54">
        <v>5128</v>
      </c>
      <c r="B115" s="51" t="s">
        <v>375</v>
      </c>
      <c r="C115" s="55">
        <v>0</v>
      </c>
      <c r="D115" s="57" t="e">
        <f t="shared" si="0"/>
        <v>#DIV/0!</v>
      </c>
      <c r="E115" s="56"/>
    </row>
    <row r="116" spans="1:5" x14ac:dyDescent="0.2">
      <c r="A116" s="54">
        <v>5129</v>
      </c>
      <c r="B116" s="51" t="s">
        <v>376</v>
      </c>
      <c r="C116" s="55">
        <v>0</v>
      </c>
      <c r="D116" s="57" t="e">
        <f t="shared" si="0"/>
        <v>#DIV/0!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0</v>
      </c>
      <c r="D117" s="57" t="e">
        <f t="shared" si="0"/>
        <v>#DIV/0!</v>
      </c>
      <c r="E117" s="56"/>
    </row>
    <row r="118" spans="1:5" x14ac:dyDescent="0.2">
      <c r="A118" s="54">
        <v>5131</v>
      </c>
      <c r="B118" s="51" t="s">
        <v>378</v>
      </c>
      <c r="C118" s="55">
        <v>0</v>
      </c>
      <c r="D118" s="57" t="e">
        <f t="shared" si="0"/>
        <v>#DIV/0!</v>
      </c>
      <c r="E118" s="56"/>
    </row>
    <row r="119" spans="1:5" x14ac:dyDescent="0.2">
      <c r="A119" s="54">
        <v>5132</v>
      </c>
      <c r="B119" s="51" t="s">
        <v>379</v>
      </c>
      <c r="C119" s="55">
        <v>0</v>
      </c>
      <c r="D119" s="57" t="e">
        <f t="shared" si="0"/>
        <v>#DIV/0!</v>
      </c>
      <c r="E119" s="56"/>
    </row>
    <row r="120" spans="1:5" x14ac:dyDescent="0.2">
      <c r="A120" s="54">
        <v>5133</v>
      </c>
      <c r="B120" s="51" t="s">
        <v>380</v>
      </c>
      <c r="C120" s="55">
        <v>0</v>
      </c>
      <c r="D120" s="57" t="e">
        <f t="shared" si="0"/>
        <v>#DIV/0!</v>
      </c>
      <c r="E120" s="56"/>
    </row>
    <row r="121" spans="1:5" x14ac:dyDescent="0.2">
      <c r="A121" s="54">
        <v>5134</v>
      </c>
      <c r="B121" s="51" t="s">
        <v>381</v>
      </c>
      <c r="C121" s="55">
        <v>0</v>
      </c>
      <c r="D121" s="57" t="e">
        <f t="shared" si="0"/>
        <v>#DIV/0!</v>
      </c>
      <c r="E121" s="56"/>
    </row>
    <row r="122" spans="1:5" x14ac:dyDescent="0.2">
      <c r="A122" s="54">
        <v>5135</v>
      </c>
      <c r="B122" s="51" t="s">
        <v>382</v>
      </c>
      <c r="C122" s="55">
        <v>0</v>
      </c>
      <c r="D122" s="57" t="e">
        <f t="shared" si="0"/>
        <v>#DIV/0!</v>
      </c>
      <c r="E122" s="56"/>
    </row>
    <row r="123" spans="1:5" x14ac:dyDescent="0.2">
      <c r="A123" s="54">
        <v>5136</v>
      </c>
      <c r="B123" s="51" t="s">
        <v>383</v>
      </c>
      <c r="C123" s="55">
        <v>0</v>
      </c>
      <c r="D123" s="57" t="e">
        <f t="shared" si="0"/>
        <v>#DIV/0!</v>
      </c>
      <c r="E123" s="56"/>
    </row>
    <row r="124" spans="1:5" x14ac:dyDescent="0.2">
      <c r="A124" s="54">
        <v>5137</v>
      </c>
      <c r="B124" s="51" t="s">
        <v>384</v>
      </c>
      <c r="C124" s="55">
        <v>0</v>
      </c>
      <c r="D124" s="57" t="e">
        <f t="shared" si="0"/>
        <v>#DIV/0!</v>
      </c>
      <c r="E124" s="56"/>
    </row>
    <row r="125" spans="1:5" x14ac:dyDescent="0.2">
      <c r="A125" s="54">
        <v>5138</v>
      </c>
      <c r="B125" s="51" t="s">
        <v>385</v>
      </c>
      <c r="C125" s="55">
        <v>0</v>
      </c>
      <c r="D125" s="57" t="e">
        <f t="shared" si="0"/>
        <v>#DIV/0!</v>
      </c>
      <c r="E125" s="56"/>
    </row>
    <row r="126" spans="1:5" x14ac:dyDescent="0.2">
      <c r="A126" s="54">
        <v>5139</v>
      </c>
      <c r="B126" s="51" t="s">
        <v>386</v>
      </c>
      <c r="C126" s="55">
        <v>0</v>
      </c>
      <c r="D126" s="57" t="e">
        <f t="shared" si="0"/>
        <v>#DIV/0!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0</v>
      </c>
      <c r="D127" s="57" t="e">
        <f t="shared" si="0"/>
        <v>#DIV/0!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0</v>
      </c>
      <c r="D128" s="57" t="e">
        <f t="shared" si="0"/>
        <v>#DIV/0!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 t="e">
        <f t="shared" si="0"/>
        <v>#DIV/0!</v>
      </c>
      <c r="E129" s="56"/>
    </row>
    <row r="130" spans="1:5" x14ac:dyDescent="0.2">
      <c r="A130" s="54">
        <v>5212</v>
      </c>
      <c r="B130" s="51" t="s">
        <v>390</v>
      </c>
      <c r="C130" s="55">
        <v>0</v>
      </c>
      <c r="D130" s="57" t="e">
        <f t="shared" si="0"/>
        <v>#DIV/0!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0</v>
      </c>
      <c r="D131" s="57" t="e">
        <f t="shared" si="0"/>
        <v>#DIV/0!</v>
      </c>
      <c r="E131" s="56"/>
    </row>
    <row r="132" spans="1:5" x14ac:dyDescent="0.2">
      <c r="A132" s="54">
        <v>5221</v>
      </c>
      <c r="B132" s="51" t="s">
        <v>392</v>
      </c>
      <c r="C132" s="55">
        <v>0</v>
      </c>
      <c r="D132" s="57" t="e">
        <f t="shared" si="0"/>
        <v>#DIV/0!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 t="e">
        <f t="shared" si="0"/>
        <v>#DIV/0!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0</v>
      </c>
      <c r="D134" s="57" t="e">
        <f t="shared" si="0"/>
        <v>#DIV/0!</v>
      </c>
      <c r="E134" s="56"/>
    </row>
    <row r="135" spans="1:5" x14ac:dyDescent="0.2">
      <c r="A135" s="54">
        <v>5231</v>
      </c>
      <c r="B135" s="51" t="s">
        <v>394</v>
      </c>
      <c r="C135" s="55">
        <v>0</v>
      </c>
      <c r="D135" s="57" t="e">
        <f t="shared" si="0"/>
        <v>#DIV/0!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 t="e">
        <f t="shared" si="0"/>
        <v>#DIV/0!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0</v>
      </c>
      <c r="D137" s="57" t="e">
        <f t="shared" si="0"/>
        <v>#DIV/0!</v>
      </c>
      <c r="E137" s="56"/>
    </row>
    <row r="138" spans="1:5" x14ac:dyDescent="0.2">
      <c r="A138" s="54">
        <v>5241</v>
      </c>
      <c r="B138" s="51" t="s">
        <v>396</v>
      </c>
      <c r="C138" s="55">
        <v>0</v>
      </c>
      <c r="D138" s="57" t="e">
        <f t="shared" si="0"/>
        <v>#DIV/0!</v>
      </c>
      <c r="E138" s="56"/>
    </row>
    <row r="139" spans="1:5" x14ac:dyDescent="0.2">
      <c r="A139" s="54">
        <v>5242</v>
      </c>
      <c r="B139" s="51" t="s">
        <v>397</v>
      </c>
      <c r="C139" s="55">
        <v>0</v>
      </c>
      <c r="D139" s="57" t="e">
        <f t="shared" si="0"/>
        <v>#DIV/0!</v>
      </c>
      <c r="E139" s="56"/>
    </row>
    <row r="140" spans="1:5" x14ac:dyDescent="0.2">
      <c r="A140" s="54">
        <v>5243</v>
      </c>
      <c r="B140" s="51" t="s">
        <v>398</v>
      </c>
      <c r="C140" s="55">
        <v>0</v>
      </c>
      <c r="D140" s="57" t="e">
        <f t="shared" si="0"/>
        <v>#DIV/0!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 t="e">
        <f t="shared" si="0"/>
        <v>#DIV/0!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0</v>
      </c>
      <c r="D142" s="57" t="e">
        <f t="shared" si="0"/>
        <v>#DIV/0!</v>
      </c>
      <c r="E142" s="56"/>
    </row>
    <row r="143" spans="1:5" x14ac:dyDescent="0.2">
      <c r="A143" s="54">
        <v>5251</v>
      </c>
      <c r="B143" s="51" t="s">
        <v>400</v>
      </c>
      <c r="C143" s="55">
        <v>0</v>
      </c>
      <c r="D143" s="57" t="e">
        <f t="shared" si="0"/>
        <v>#DIV/0!</v>
      </c>
      <c r="E143" s="56"/>
    </row>
    <row r="144" spans="1:5" x14ac:dyDescent="0.2">
      <c r="A144" s="54">
        <v>5252</v>
      </c>
      <c r="B144" s="51" t="s">
        <v>401</v>
      </c>
      <c r="C144" s="55">
        <v>0</v>
      </c>
      <c r="D144" s="57" t="e">
        <f t="shared" si="0"/>
        <v>#DIV/0!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 t="e">
        <f t="shared" si="0"/>
        <v>#DIV/0!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 t="e">
        <f t="shared" si="0"/>
        <v>#DIV/0!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 t="e">
        <f t="shared" si="0"/>
        <v>#DIV/0!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 t="e">
        <f t="shared" si="0"/>
        <v>#DIV/0!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 t="e">
        <f t="shared" si="0"/>
        <v>#DIV/0!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 t="e">
        <f t="shared" si="0"/>
        <v>#DIV/0!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 t="e">
        <f t="shared" si="0"/>
        <v>#DIV/0!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 t="e">
        <f t="shared" si="0"/>
        <v>#DIV/0!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 t="e">
        <f t="shared" si="0"/>
        <v>#DIV/0!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 t="e">
        <f t="shared" si="0"/>
        <v>#DIV/0!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 t="e">
        <f t="shared" si="0"/>
        <v>#DIV/0!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 t="e">
        <f t="shared" si="0"/>
        <v>#DIV/0!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 t="e">
        <f t="shared" si="0"/>
        <v>#DIV/0!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 t="e">
        <f t="shared" si="0"/>
        <v>#DIV/0!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 t="e">
        <f t="shared" si="0"/>
        <v>#DIV/0!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0</v>
      </c>
      <c r="D160" s="57" t="e">
        <f t="shared" si="0"/>
        <v>#DIV/0!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 t="e">
        <f t="shared" si="0"/>
        <v>#DIV/0!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 t="e">
        <f t="shared" si="0"/>
        <v>#DIV/0!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 t="e">
        <f t="shared" si="0"/>
        <v>#DIV/0!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 t="e">
        <f t="shared" ref="D164:D216" si="1">C164/$C$98</f>
        <v>#DIV/0!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 t="e">
        <f t="shared" si="1"/>
        <v>#DIV/0!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 t="e">
        <f t="shared" si="1"/>
        <v>#DIV/0!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0</v>
      </c>
      <c r="D167" s="57" t="e">
        <f t="shared" si="1"/>
        <v>#DIV/0!</v>
      </c>
      <c r="E167" s="56"/>
    </row>
    <row r="168" spans="1:5" x14ac:dyDescent="0.2">
      <c r="A168" s="54">
        <v>5331</v>
      </c>
      <c r="B168" s="51" t="s">
        <v>422</v>
      </c>
      <c r="C168" s="55">
        <v>0</v>
      </c>
      <c r="D168" s="57" t="e">
        <f t="shared" si="1"/>
        <v>#DIV/0!</v>
      </c>
      <c r="E168" s="56"/>
    </row>
    <row r="169" spans="1:5" x14ac:dyDescent="0.2">
      <c r="A169" s="54">
        <v>5332</v>
      </c>
      <c r="B169" s="51" t="s">
        <v>423</v>
      </c>
      <c r="C169" s="55">
        <v>0</v>
      </c>
      <c r="D169" s="57" t="e">
        <f t="shared" si="1"/>
        <v>#DIV/0!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0</v>
      </c>
      <c r="D170" s="57" t="e">
        <f t="shared" si="1"/>
        <v>#DIV/0!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0</v>
      </c>
      <c r="D171" s="57" t="e">
        <f t="shared" si="1"/>
        <v>#DIV/0!</v>
      </c>
      <c r="E171" s="56"/>
    </row>
    <row r="172" spans="1:5" x14ac:dyDescent="0.2">
      <c r="A172" s="54">
        <v>5411</v>
      </c>
      <c r="B172" s="51" t="s">
        <v>426</v>
      </c>
      <c r="C172" s="55">
        <v>0</v>
      </c>
      <c r="D172" s="57" t="e">
        <f t="shared" si="1"/>
        <v>#DIV/0!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 t="e">
        <f t="shared" si="1"/>
        <v>#DIV/0!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 t="e">
        <f t="shared" si="1"/>
        <v>#DIV/0!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 t="e">
        <f t="shared" si="1"/>
        <v>#DIV/0!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 t="e">
        <f t="shared" si="1"/>
        <v>#DIV/0!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 t="e">
        <f t="shared" si="1"/>
        <v>#DIV/0!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 t="e">
        <f t="shared" si="1"/>
        <v>#DIV/0!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 t="e">
        <f t="shared" si="1"/>
        <v>#DIV/0!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 t="e">
        <f t="shared" si="1"/>
        <v>#DIV/0!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 t="e">
        <f t="shared" si="1"/>
        <v>#DIV/0!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 t="e">
        <f t="shared" si="1"/>
        <v>#DIV/0!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 t="e">
        <f t="shared" si="1"/>
        <v>#DIV/0!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 t="e">
        <f t="shared" si="1"/>
        <v>#DIV/0!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</f>
        <v>0</v>
      </c>
      <c r="D185" s="57" t="e">
        <f t="shared" si="1"/>
        <v>#DIV/0!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0</v>
      </c>
      <c r="D186" s="57" t="e">
        <f t="shared" si="1"/>
        <v>#DIV/0!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 t="e">
        <f t="shared" si="1"/>
        <v>#DIV/0!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 t="e">
        <f t="shared" si="1"/>
        <v>#DIV/0!</v>
      </c>
      <c r="E188" s="56"/>
    </row>
    <row r="189" spans="1:5" x14ac:dyDescent="0.2">
      <c r="A189" s="54">
        <v>5513</v>
      </c>
      <c r="B189" s="51" t="s">
        <v>442</v>
      </c>
      <c r="C189" s="55">
        <v>0</v>
      </c>
      <c r="D189" s="57" t="e">
        <f t="shared" si="1"/>
        <v>#DIV/0!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 t="e">
        <f t="shared" si="1"/>
        <v>#DIV/0!</v>
      </c>
      <c r="E190" s="56"/>
    </row>
    <row r="191" spans="1:5" x14ac:dyDescent="0.2">
      <c r="A191" s="54">
        <v>5515</v>
      </c>
      <c r="B191" s="51" t="s">
        <v>444</v>
      </c>
      <c r="C191" s="55">
        <v>0</v>
      </c>
      <c r="D191" s="57" t="e">
        <f t="shared" si="1"/>
        <v>#DIV/0!</v>
      </c>
      <c r="E191" s="56"/>
    </row>
    <row r="192" spans="1:5" x14ac:dyDescent="0.2">
      <c r="A192" s="54">
        <v>5516</v>
      </c>
      <c r="B192" s="51" t="s">
        <v>445</v>
      </c>
      <c r="C192" s="55">
        <v>0</v>
      </c>
      <c r="D192" s="57" t="e">
        <f t="shared" si="1"/>
        <v>#DIV/0!</v>
      </c>
      <c r="E192" s="56"/>
    </row>
    <row r="193" spans="1:5" x14ac:dyDescent="0.2">
      <c r="A193" s="54">
        <v>5517</v>
      </c>
      <c r="B193" s="51" t="s">
        <v>446</v>
      </c>
      <c r="C193" s="55">
        <v>0</v>
      </c>
      <c r="D193" s="57" t="e">
        <f t="shared" si="1"/>
        <v>#DIV/0!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 t="e">
        <f t="shared" si="1"/>
        <v>#DIV/0!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 t="e">
        <f t="shared" si="1"/>
        <v>#DIV/0!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 t="e">
        <f t="shared" si="1"/>
        <v>#DIV/0!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 t="e">
        <f t="shared" si="1"/>
        <v>#DIV/0!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0</v>
      </c>
      <c r="D198" s="57" t="e">
        <f t="shared" si="1"/>
        <v>#DIV/0!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 t="e">
        <f t="shared" si="1"/>
        <v>#DIV/0!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 t="e">
        <f t="shared" si="1"/>
        <v>#DIV/0!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 t="e">
        <f t="shared" si="1"/>
        <v>#DIV/0!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 t="e">
        <f t="shared" si="1"/>
        <v>#DIV/0!</v>
      </c>
      <c r="E202" s="56"/>
    </row>
    <row r="203" spans="1:5" x14ac:dyDescent="0.2">
      <c r="A203" s="54">
        <v>5535</v>
      </c>
      <c r="B203" s="51" t="s">
        <v>454</v>
      </c>
      <c r="C203" s="55">
        <v>0</v>
      </c>
      <c r="D203" s="57" t="e">
        <f t="shared" si="1"/>
        <v>#DIV/0!</v>
      </c>
      <c r="E203" s="56"/>
    </row>
    <row r="204" spans="1:5" x14ac:dyDescent="0.2">
      <c r="A204" s="54">
        <v>5590</v>
      </c>
      <c r="B204" s="51" t="s">
        <v>455</v>
      </c>
      <c r="C204" s="55">
        <f>SUM(C205:C213)</f>
        <v>0</v>
      </c>
      <c r="D204" s="57" t="e">
        <f t="shared" si="1"/>
        <v>#DIV/0!</v>
      </c>
      <c r="E204" s="56"/>
    </row>
    <row r="205" spans="1:5" x14ac:dyDescent="0.2">
      <c r="A205" s="54">
        <v>5591</v>
      </c>
      <c r="B205" s="51" t="s">
        <v>456</v>
      </c>
      <c r="C205" s="55">
        <v>0</v>
      </c>
      <c r="D205" s="57" t="e">
        <f t="shared" si="1"/>
        <v>#DIV/0!</v>
      </c>
      <c r="E205" s="56"/>
    </row>
    <row r="206" spans="1:5" x14ac:dyDescent="0.2">
      <c r="A206" s="54">
        <v>5592</v>
      </c>
      <c r="B206" s="51" t="s">
        <v>457</v>
      </c>
      <c r="C206" s="55">
        <v>0</v>
      </c>
      <c r="D206" s="57" t="e">
        <f t="shared" si="1"/>
        <v>#DIV/0!</v>
      </c>
      <c r="E206" s="56"/>
    </row>
    <row r="207" spans="1:5" x14ac:dyDescent="0.2">
      <c r="A207" s="54">
        <v>5593</v>
      </c>
      <c r="B207" s="51" t="s">
        <v>458</v>
      </c>
      <c r="C207" s="55">
        <v>0</v>
      </c>
      <c r="D207" s="57" t="e">
        <f t="shared" si="1"/>
        <v>#DIV/0!</v>
      </c>
      <c r="E207" s="56"/>
    </row>
    <row r="208" spans="1:5" x14ac:dyDescent="0.2">
      <c r="A208" s="54">
        <v>5594</v>
      </c>
      <c r="B208" s="51" t="s">
        <v>514</v>
      </c>
      <c r="C208" s="55">
        <v>0</v>
      </c>
      <c r="D208" s="57" t="e">
        <f t="shared" si="1"/>
        <v>#DIV/0!</v>
      </c>
      <c r="E208" s="56"/>
    </row>
    <row r="209" spans="1:5" x14ac:dyDescent="0.2">
      <c r="A209" s="54">
        <v>5595</v>
      </c>
      <c r="B209" s="51" t="s">
        <v>460</v>
      </c>
      <c r="C209" s="55">
        <v>0</v>
      </c>
      <c r="D209" s="57" t="e">
        <f t="shared" si="1"/>
        <v>#DIV/0!</v>
      </c>
      <c r="E209" s="56"/>
    </row>
    <row r="210" spans="1:5" x14ac:dyDescent="0.2">
      <c r="A210" s="54">
        <v>5596</v>
      </c>
      <c r="B210" s="51" t="s">
        <v>355</v>
      </c>
      <c r="C210" s="55">
        <v>0</v>
      </c>
      <c r="D210" s="57" t="e">
        <f t="shared" si="1"/>
        <v>#DIV/0!</v>
      </c>
      <c r="E210" s="56"/>
    </row>
    <row r="211" spans="1:5" x14ac:dyDescent="0.2">
      <c r="A211" s="54">
        <v>5597</v>
      </c>
      <c r="B211" s="51" t="s">
        <v>461</v>
      </c>
      <c r="C211" s="55">
        <v>0</v>
      </c>
      <c r="D211" s="57" t="e">
        <f t="shared" si="1"/>
        <v>#DIV/0!</v>
      </c>
      <c r="E211" s="56"/>
    </row>
    <row r="212" spans="1:5" x14ac:dyDescent="0.2">
      <c r="A212" s="54">
        <v>5598</v>
      </c>
      <c r="B212" s="51" t="s">
        <v>515</v>
      </c>
      <c r="C212" s="55">
        <v>0</v>
      </c>
      <c r="D212" s="57" t="e">
        <f t="shared" si="1"/>
        <v>#DIV/0!</v>
      </c>
      <c r="E212" s="56"/>
    </row>
    <row r="213" spans="1:5" x14ac:dyDescent="0.2">
      <c r="A213" s="54">
        <v>5599</v>
      </c>
      <c r="B213" s="51" t="s">
        <v>462</v>
      </c>
      <c r="C213" s="55">
        <v>0</v>
      </c>
      <c r="D213" s="57" t="e">
        <f t="shared" si="1"/>
        <v>#DIV/0!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0</v>
      </c>
      <c r="D214" s="57" t="e">
        <f t="shared" si="1"/>
        <v>#DIV/0!</v>
      </c>
      <c r="E214" s="56"/>
    </row>
    <row r="215" spans="1:5" x14ac:dyDescent="0.2">
      <c r="A215" s="54">
        <v>5610</v>
      </c>
      <c r="B215" s="51" t="s">
        <v>463</v>
      </c>
      <c r="C215" s="55">
        <f>C216</f>
        <v>0</v>
      </c>
      <c r="D215" s="57" t="e">
        <f t="shared" si="1"/>
        <v>#DIV/0!</v>
      </c>
      <c r="E215" s="56"/>
    </row>
    <row r="216" spans="1:5" x14ac:dyDescent="0.2">
      <c r="A216" s="54">
        <v>5611</v>
      </c>
      <c r="B216" s="51" t="s">
        <v>464</v>
      </c>
      <c r="C216" s="55">
        <v>0</v>
      </c>
      <c r="D216" s="57" t="e">
        <f t="shared" si="1"/>
        <v>#DIV/0!</v>
      </c>
      <c r="E216" s="56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110"/>
    </row>
    <row r="2" spans="1:2" ht="15" customHeight="1" x14ac:dyDescent="0.2">
      <c r="A2" s="97" t="s">
        <v>188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569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146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570</v>
      </c>
      <c r="B9" s="104" t="s">
        <v>148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572</v>
      </c>
      <c r="B12" s="104" t="s">
        <v>148</v>
      </c>
    </row>
    <row r="13" spans="1:2" ht="20.399999999999999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573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C1"/>
    </sheetView>
  </sheetViews>
  <sheetFormatPr baseColWidth="10" defaultColWidth="9.109375" defaultRowHeight="10.199999999999999" x14ac:dyDescent="0.2"/>
  <cols>
    <col min="1" max="1" width="10" style="29" customWidth="1"/>
    <col min="2" max="2" width="48.109375" style="29" customWidth="1"/>
    <col min="3" max="3" width="22.88671875" style="29" customWidth="1"/>
    <col min="4" max="5" width="16.6640625" style="29" customWidth="1"/>
    <col min="6" max="16384" width="9.109375" style="29"/>
  </cols>
  <sheetData>
    <row r="1" spans="1:5" ht="18.899999999999999" customHeight="1" x14ac:dyDescent="0.2">
      <c r="A1" s="171" t="s">
        <v>662</v>
      </c>
      <c r="B1" s="171"/>
      <c r="C1" s="171"/>
      <c r="D1" s="27" t="s">
        <v>605</v>
      </c>
      <c r="E1" s="28">
        <v>2023</v>
      </c>
    </row>
    <row r="2" spans="1:5" ht="18.899999999999999" customHeight="1" x14ac:dyDescent="0.2">
      <c r="A2" s="171" t="s">
        <v>611</v>
      </c>
      <c r="B2" s="171"/>
      <c r="C2" s="171"/>
      <c r="D2" s="27" t="s">
        <v>606</v>
      </c>
      <c r="E2" s="28" t="s">
        <v>608</v>
      </c>
    </row>
    <row r="3" spans="1:5" ht="18.899999999999999" customHeight="1" x14ac:dyDescent="0.2">
      <c r="A3" s="171" t="s">
        <v>663</v>
      </c>
      <c r="B3" s="171"/>
      <c r="C3" s="171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2424341.91</v>
      </c>
    </row>
    <row r="9" spans="1:5" x14ac:dyDescent="0.2">
      <c r="A9" s="33">
        <v>3120</v>
      </c>
      <c r="B9" s="29" t="s">
        <v>465</v>
      </c>
      <c r="C9" s="34">
        <v>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1526147.93</v>
      </c>
    </row>
    <row r="15" spans="1:5" x14ac:dyDescent="0.2">
      <c r="A15" s="33">
        <v>3220</v>
      </c>
      <c r="B15" s="29" t="s">
        <v>469</v>
      </c>
      <c r="C15" s="34">
        <v>8243447.2000000002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7" t="s">
        <v>188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173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2"/>
  <sheetViews>
    <sheetView topLeftCell="A46" workbookViewId="0">
      <selection activeCell="A81" sqref="A81"/>
    </sheetView>
  </sheetViews>
  <sheetFormatPr baseColWidth="10" defaultColWidth="9.109375" defaultRowHeight="10.199999999999999" x14ac:dyDescent="0.2"/>
  <cols>
    <col min="1" max="1" width="10" style="29" customWidth="1"/>
    <col min="2" max="2" width="63.44140625" style="29" bestFit="1" customWidth="1"/>
    <col min="3" max="3" width="15.33203125" style="29" bestFit="1" customWidth="1"/>
    <col min="4" max="4" width="16.44140625" style="29" bestFit="1" customWidth="1"/>
    <col min="5" max="5" width="19.109375" style="29" customWidth="1"/>
    <col min="6" max="16384" width="9.109375" style="29"/>
  </cols>
  <sheetData>
    <row r="1" spans="1:5" s="35" customFormat="1" ht="18.899999999999999" customHeight="1" x14ac:dyDescent="0.3">
      <c r="A1" s="171" t="s">
        <v>662</v>
      </c>
      <c r="B1" s="171"/>
      <c r="C1" s="171"/>
      <c r="D1" s="27" t="s">
        <v>605</v>
      </c>
      <c r="E1" s="28">
        <v>2023</v>
      </c>
    </row>
    <row r="2" spans="1:5" s="35" customFormat="1" ht="18.899999999999999" customHeight="1" x14ac:dyDescent="0.3">
      <c r="A2" s="171" t="s">
        <v>612</v>
      </c>
      <c r="B2" s="171"/>
      <c r="C2" s="171"/>
      <c r="D2" s="27" t="s">
        <v>606</v>
      </c>
      <c r="E2" s="28" t="s">
        <v>608</v>
      </c>
    </row>
    <row r="3" spans="1:5" s="35" customFormat="1" ht="18.899999999999999" customHeight="1" x14ac:dyDescent="0.3">
      <c r="A3" s="171" t="s">
        <v>663</v>
      </c>
      <c r="B3" s="171"/>
      <c r="C3" s="171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5123127.63</v>
      </c>
      <c r="D9" s="34">
        <v>0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3973459.05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627</v>
      </c>
      <c r="C15" s="135">
        <f>SUM(C8:C14)</f>
        <v>5123127.63</v>
      </c>
      <c r="D15" s="135">
        <f>SUM(D8:D14)</f>
        <v>3973459.05</v>
      </c>
    </row>
    <row r="18" spans="1: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649</v>
      </c>
      <c r="C19" s="144" t="s">
        <v>648</v>
      </c>
      <c r="D19" s="144" t="s">
        <v>179</v>
      </c>
      <c r="E19" s="130"/>
    </row>
    <row r="20" spans="1:5" x14ac:dyDescent="0.2">
      <c r="A20" s="133">
        <v>1230</v>
      </c>
      <c r="B20" s="134" t="s">
        <v>228</v>
      </c>
      <c r="C20" s="135">
        <f>SUM(C21:C27)</f>
        <v>0</v>
      </c>
      <c r="D20" s="135">
        <f>SUM(D21:D27)</f>
        <v>0</v>
      </c>
      <c r="E20" s="130"/>
    </row>
    <row r="21" spans="1:5" x14ac:dyDescent="0.2">
      <c r="A21" s="33">
        <v>1231</v>
      </c>
      <c r="B21" s="29" t="s">
        <v>229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230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231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232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233</v>
      </c>
      <c r="C25" s="34">
        <v>0</v>
      </c>
      <c r="D25" s="132">
        <v>0</v>
      </c>
      <c r="E25" s="130"/>
    </row>
    <row r="26" spans="1:5" x14ac:dyDescent="0.2">
      <c r="A26" s="33">
        <v>1236</v>
      </c>
      <c r="B26" s="29" t="s">
        <v>234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235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236</v>
      </c>
      <c r="C28" s="135">
        <f>SUM(C29:C36)</f>
        <v>22664.15</v>
      </c>
      <c r="D28" s="135">
        <f>SUM(D29:D36)</f>
        <v>22664.15</v>
      </c>
      <c r="E28" s="130"/>
    </row>
    <row r="29" spans="1:5" x14ac:dyDescent="0.2">
      <c r="A29" s="33">
        <v>1241</v>
      </c>
      <c r="B29" s="29" t="s">
        <v>237</v>
      </c>
      <c r="C29" s="34">
        <v>22664.15</v>
      </c>
      <c r="D29" s="132">
        <v>22664.15</v>
      </c>
      <c r="E29" s="130"/>
    </row>
    <row r="30" spans="1:5" x14ac:dyDescent="0.2">
      <c r="A30" s="33">
        <v>1242</v>
      </c>
      <c r="B30" s="29" t="s">
        <v>238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239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240</v>
      </c>
      <c r="C32" s="34">
        <v>0</v>
      </c>
      <c r="D32" s="132">
        <v>0</v>
      </c>
      <c r="E32" s="130"/>
    </row>
    <row r="33" spans="1:5" x14ac:dyDescent="0.2">
      <c r="A33" s="33">
        <v>1245</v>
      </c>
      <c r="B33" s="29" t="s">
        <v>241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242</v>
      </c>
      <c r="C34" s="34">
        <v>0</v>
      </c>
      <c r="D34" s="132">
        <v>0</v>
      </c>
    </row>
    <row r="35" spans="1:5" x14ac:dyDescent="0.2">
      <c r="A35" s="33">
        <v>1247</v>
      </c>
      <c r="B35" s="29" t="s">
        <v>243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246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247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32">
        <v>0</v>
      </c>
    </row>
    <row r="43" spans="1:5" x14ac:dyDescent="0.2">
      <c r="B43" s="136" t="s">
        <v>628</v>
      </c>
      <c r="C43" s="135">
        <f>C20+C28+C37</f>
        <v>22664.15</v>
      </c>
      <c r="D43" s="135">
        <f>D20+D28+D37</f>
        <v>22664.15</v>
      </c>
    </row>
    <row r="44" spans="1:5" s="130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629</v>
      </c>
      <c r="C47" s="135">
        <v>1526147.93</v>
      </c>
      <c r="D47" s="135">
        <v>0</v>
      </c>
    </row>
    <row r="48" spans="1:5" x14ac:dyDescent="0.2">
      <c r="A48" s="131"/>
      <c r="B48" s="136" t="s">
        <v>617</v>
      </c>
      <c r="C48" s="135">
        <f>C51+C63+C91+C94+C49</f>
        <v>393746.76</v>
      </c>
      <c r="D48" s="135">
        <f>D51+D63+D91+D94+D49</f>
        <v>88004.86</v>
      </c>
    </row>
    <row r="49" spans="1:4" s="130" customFormat="1" x14ac:dyDescent="0.2">
      <c r="A49" s="153">
        <v>5100</v>
      </c>
      <c r="B49" s="154" t="s">
        <v>359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650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424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618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426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619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429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620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432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621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621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622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436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437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438</v>
      </c>
      <c r="C63" s="135">
        <f>C64+C73+C76+C82</f>
        <v>65110.62</v>
      </c>
      <c r="D63" s="135">
        <f>D64+D73+D76+D82</f>
        <v>88004.86</v>
      </c>
    </row>
    <row r="64" spans="1:4" x14ac:dyDescent="0.2">
      <c r="A64" s="33">
        <v>5510</v>
      </c>
      <c r="B64" s="29" t="s">
        <v>439</v>
      </c>
      <c r="C64" s="34">
        <f>SUM(C65:C72)</f>
        <v>65110.62</v>
      </c>
      <c r="D64" s="34">
        <f>SUM(D65:D72)</f>
        <v>88004.86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0</v>
      </c>
      <c r="D67" s="34">
        <v>0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65110.62</v>
      </c>
      <c r="D69" s="34">
        <v>88004.86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0</v>
      </c>
      <c r="D71" s="34">
        <v>0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0</v>
      </c>
      <c r="D76" s="34">
        <f>SUM(D77:D81)</f>
        <v>0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0</v>
      </c>
      <c r="D81" s="34">
        <v>0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0</v>
      </c>
      <c r="D91" s="135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0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0</v>
      </c>
      <c r="D93" s="34">
        <v>0</v>
      </c>
    </row>
    <row r="94" spans="1:4" x14ac:dyDescent="0.2">
      <c r="A94" s="133">
        <v>2110</v>
      </c>
      <c r="B94" s="139" t="s">
        <v>630</v>
      </c>
      <c r="C94" s="135">
        <f>SUM(C95:C99)</f>
        <v>328636.14</v>
      </c>
      <c r="D94" s="135">
        <f>SUM(D95:D99)</f>
        <v>0</v>
      </c>
    </row>
    <row r="95" spans="1:4" x14ac:dyDescent="0.2">
      <c r="A95" s="131">
        <v>2111</v>
      </c>
      <c r="B95" s="130" t="s">
        <v>631</v>
      </c>
      <c r="C95" s="132">
        <v>22649.15</v>
      </c>
      <c r="D95" s="132">
        <v>0</v>
      </c>
    </row>
    <row r="96" spans="1:4" x14ac:dyDescent="0.2">
      <c r="A96" s="131">
        <v>2112</v>
      </c>
      <c r="B96" s="130" t="s">
        <v>632</v>
      </c>
      <c r="C96" s="132">
        <v>288387.96999999997</v>
      </c>
      <c r="D96" s="132">
        <v>0</v>
      </c>
    </row>
    <row r="97" spans="1:4" x14ac:dyDescent="0.2">
      <c r="A97" s="131">
        <v>2112</v>
      </c>
      <c r="B97" s="130" t="s">
        <v>633</v>
      </c>
      <c r="C97" s="132">
        <v>17599.02</v>
      </c>
      <c r="D97" s="132">
        <v>0</v>
      </c>
    </row>
    <row r="98" spans="1:4" x14ac:dyDescent="0.2">
      <c r="A98" s="131">
        <v>2115</v>
      </c>
      <c r="B98" s="130" t="s">
        <v>634</v>
      </c>
      <c r="C98" s="132">
        <v>0</v>
      </c>
      <c r="D98" s="132">
        <v>0</v>
      </c>
    </row>
    <row r="99" spans="1:4" x14ac:dyDescent="0.2">
      <c r="A99" s="131">
        <v>2114</v>
      </c>
      <c r="B99" s="130" t="s">
        <v>635</v>
      </c>
      <c r="C99" s="132">
        <v>0</v>
      </c>
      <c r="D99" s="132">
        <v>0</v>
      </c>
    </row>
    <row r="100" spans="1:4" x14ac:dyDescent="0.2">
      <c r="A100" s="131"/>
      <c r="B100" s="136" t="s">
        <v>636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651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652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653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654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655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656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252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657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658</v>
      </c>
      <c r="C109" s="155">
        <f>+C110+C112</f>
        <v>73854.210000000006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659</v>
      </c>
      <c r="C110" s="160">
        <f>+C111</f>
        <v>73854.210000000006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352</v>
      </c>
      <c r="C111" s="162">
        <v>73854.210000000006</v>
      </c>
      <c r="D111" s="162">
        <v>0</v>
      </c>
    </row>
    <row r="112" spans="1:4" x14ac:dyDescent="0.2">
      <c r="A112" s="133">
        <v>1120</v>
      </c>
      <c r="B112" s="140" t="s">
        <v>637</v>
      </c>
      <c r="C112" s="135">
        <f>SUM(C113:C121)</f>
        <v>0</v>
      </c>
      <c r="D112" s="135">
        <f>SUM(D113:D121)</f>
        <v>0</v>
      </c>
    </row>
    <row r="113" spans="1:4" x14ac:dyDescent="0.2">
      <c r="A113" s="131">
        <v>1124</v>
      </c>
      <c r="B113" s="141" t="s">
        <v>638</v>
      </c>
      <c r="C113" s="142">
        <v>0</v>
      </c>
      <c r="D113" s="132">
        <v>0</v>
      </c>
    </row>
    <row r="114" spans="1:4" x14ac:dyDescent="0.2">
      <c r="A114" s="131">
        <v>1124</v>
      </c>
      <c r="B114" s="141" t="s">
        <v>639</v>
      </c>
      <c r="C114" s="142">
        <v>0</v>
      </c>
      <c r="D114" s="132">
        <v>0</v>
      </c>
    </row>
    <row r="115" spans="1:4" x14ac:dyDescent="0.2">
      <c r="A115" s="131">
        <v>1124</v>
      </c>
      <c r="B115" s="141" t="s">
        <v>640</v>
      </c>
      <c r="C115" s="142">
        <v>0</v>
      </c>
      <c r="D115" s="132">
        <v>0</v>
      </c>
    </row>
    <row r="116" spans="1:4" x14ac:dyDescent="0.2">
      <c r="A116" s="131">
        <v>1124</v>
      </c>
      <c r="B116" s="141" t="s">
        <v>641</v>
      </c>
      <c r="C116" s="142">
        <v>0</v>
      </c>
      <c r="D116" s="132">
        <v>0</v>
      </c>
    </row>
    <row r="117" spans="1:4" x14ac:dyDescent="0.2">
      <c r="A117" s="131">
        <v>1124</v>
      </c>
      <c r="B117" s="141" t="s">
        <v>642</v>
      </c>
      <c r="C117" s="132">
        <v>0</v>
      </c>
      <c r="D117" s="132">
        <v>0</v>
      </c>
    </row>
    <row r="118" spans="1:4" x14ac:dyDescent="0.2">
      <c r="A118" s="131">
        <v>1124</v>
      </c>
      <c r="B118" s="141" t="s">
        <v>643</v>
      </c>
      <c r="C118" s="132">
        <v>0</v>
      </c>
      <c r="D118" s="132">
        <v>0</v>
      </c>
    </row>
    <row r="119" spans="1:4" x14ac:dyDescent="0.2">
      <c r="A119" s="131">
        <v>1122</v>
      </c>
      <c r="B119" s="141" t="s">
        <v>644</v>
      </c>
      <c r="C119" s="132">
        <v>0</v>
      </c>
      <c r="D119" s="132">
        <v>0</v>
      </c>
    </row>
    <row r="120" spans="1:4" x14ac:dyDescent="0.2">
      <c r="A120" s="131">
        <v>1122</v>
      </c>
      <c r="B120" s="141" t="s">
        <v>645</v>
      </c>
      <c r="C120" s="142">
        <v>0</v>
      </c>
      <c r="D120" s="132">
        <v>0</v>
      </c>
    </row>
    <row r="121" spans="1:4" x14ac:dyDescent="0.2">
      <c r="A121" s="131">
        <v>1122</v>
      </c>
      <c r="B121" s="141" t="s">
        <v>646</v>
      </c>
      <c r="C121" s="132">
        <v>0</v>
      </c>
      <c r="D121" s="132">
        <v>0</v>
      </c>
    </row>
    <row r="122" spans="1:4" x14ac:dyDescent="0.2">
      <c r="A122" s="131"/>
      <c r="B122" s="143" t="s">
        <v>647</v>
      </c>
      <c r="C122" s="135">
        <f>C47+C48+C100-C106-C109</f>
        <v>1846040.48</v>
      </c>
      <c r="D122" s="135">
        <f>D47+D48+D100-D106-D109</f>
        <v>88004.86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589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x14ac:dyDescent="0.2">
      <c r="A13" s="112" t="s">
        <v>76</v>
      </c>
      <c r="B13" s="102" t="s">
        <v>590</v>
      </c>
    </row>
    <row r="14" spans="1:2" ht="15" customHeight="1" x14ac:dyDescent="0.2">
      <c r="B14" s="102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sqref="A1:C1"/>
    </sheetView>
  </sheetViews>
  <sheetFormatPr baseColWidth="10" defaultColWidth="11.44140625" defaultRowHeight="10.199999999999999" x14ac:dyDescent="0.2"/>
  <cols>
    <col min="1" max="1" width="3.33203125" style="39" customWidth="1"/>
    <col min="2" max="2" width="63.109375" style="39" customWidth="1"/>
    <col min="3" max="3" width="17.6640625" style="39" customWidth="1"/>
    <col min="4" max="16384" width="11.44140625" style="39"/>
  </cols>
  <sheetData>
    <row r="1" spans="1:3" s="37" customFormat="1" ht="18" customHeight="1" x14ac:dyDescent="0.3">
      <c r="A1" s="172" t="s">
        <v>662</v>
      </c>
      <c r="B1" s="173"/>
      <c r="C1" s="174"/>
    </row>
    <row r="2" spans="1:3" s="37" customFormat="1" ht="18" customHeight="1" x14ac:dyDescent="0.3">
      <c r="A2" s="175" t="s">
        <v>613</v>
      </c>
      <c r="B2" s="176"/>
      <c r="C2" s="177"/>
    </row>
    <row r="3" spans="1:3" s="37" customFormat="1" ht="18" customHeight="1" x14ac:dyDescent="0.3">
      <c r="A3" s="175" t="s">
        <v>663</v>
      </c>
      <c r="B3" s="178"/>
      <c r="C3" s="177"/>
    </row>
    <row r="4" spans="1:3" s="40" customFormat="1" ht="18" customHeight="1" x14ac:dyDescent="0.2">
      <c r="A4" s="179" t="s">
        <v>614</v>
      </c>
      <c r="B4" s="180"/>
      <c r="C4" s="181"/>
    </row>
    <row r="5" spans="1:3" s="38" customFormat="1" x14ac:dyDescent="0.2">
      <c r="A5" s="58" t="s">
        <v>521</v>
      </c>
      <c r="B5" s="58"/>
      <c r="C5" s="145">
        <v>13614954.92</v>
      </c>
    </row>
    <row r="6" spans="1:3" x14ac:dyDescent="0.2">
      <c r="A6" s="59"/>
      <c r="B6" s="60"/>
      <c r="C6" s="61"/>
    </row>
    <row r="7" spans="1:3" x14ac:dyDescent="0.2">
      <c r="A7" s="68" t="s">
        <v>522</v>
      </c>
      <c r="B7" s="68"/>
      <c r="C7" s="146">
        <f>SUM(C8:C13)</f>
        <v>0</v>
      </c>
    </row>
    <row r="8" spans="1:3" x14ac:dyDescent="0.2">
      <c r="A8" s="76" t="s">
        <v>523</v>
      </c>
      <c r="B8" s="75" t="s">
        <v>342</v>
      </c>
      <c r="C8" s="147">
        <v>0</v>
      </c>
    </row>
    <row r="9" spans="1:3" x14ac:dyDescent="0.2">
      <c r="A9" s="62" t="s">
        <v>524</v>
      </c>
      <c r="B9" s="63" t="s">
        <v>533</v>
      </c>
      <c r="C9" s="147">
        <v>0</v>
      </c>
    </row>
    <row r="10" spans="1:3" x14ac:dyDescent="0.2">
      <c r="A10" s="62" t="s">
        <v>525</v>
      </c>
      <c r="B10" s="63" t="s">
        <v>350</v>
      </c>
      <c r="C10" s="147">
        <v>0</v>
      </c>
    </row>
    <row r="11" spans="1:3" x14ac:dyDescent="0.2">
      <c r="A11" s="62" t="s">
        <v>526</v>
      </c>
      <c r="B11" s="63" t="s">
        <v>351</v>
      </c>
      <c r="C11" s="147">
        <v>0</v>
      </c>
    </row>
    <row r="12" spans="1:3" x14ac:dyDescent="0.2">
      <c r="A12" s="62" t="s">
        <v>527</v>
      </c>
      <c r="B12" s="63" t="s">
        <v>352</v>
      </c>
      <c r="C12" s="147">
        <v>0</v>
      </c>
    </row>
    <row r="13" spans="1:3" x14ac:dyDescent="0.2">
      <c r="A13" s="64" t="s">
        <v>528</v>
      </c>
      <c r="B13" s="65" t="s">
        <v>529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532</v>
      </c>
      <c r="C16" s="147">
        <v>0</v>
      </c>
    </row>
    <row r="17" spans="1:3" x14ac:dyDescent="0.2">
      <c r="A17" s="70">
        <v>3.2</v>
      </c>
      <c r="B17" s="63" t="s">
        <v>530</v>
      </c>
      <c r="C17" s="147">
        <v>0</v>
      </c>
    </row>
    <row r="18" spans="1:3" x14ac:dyDescent="0.2">
      <c r="A18" s="70">
        <v>3.3</v>
      </c>
      <c r="B18" s="65" t="s">
        <v>531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660</v>
      </c>
      <c r="B20" s="73"/>
      <c r="C20" s="145">
        <f>C5+C7-C15</f>
        <v>13614954.92</v>
      </c>
    </row>
    <row r="22" spans="1:3" x14ac:dyDescent="0.2">
      <c r="B22" s="39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sqref="A1:C1"/>
    </sheetView>
  </sheetViews>
  <sheetFormatPr baseColWidth="10" defaultColWidth="11.44140625" defaultRowHeight="10.199999999999999" x14ac:dyDescent="0.2"/>
  <cols>
    <col min="1" max="1" width="3.6640625" style="39" customWidth="1"/>
    <col min="2" max="2" width="62.109375" style="39" customWidth="1"/>
    <col min="3" max="3" width="17.6640625" style="39" customWidth="1"/>
    <col min="4" max="16384" width="11.44140625" style="39"/>
  </cols>
  <sheetData>
    <row r="1" spans="1:3" s="41" customFormat="1" ht="18.899999999999999" customHeight="1" x14ac:dyDescent="0.3">
      <c r="A1" s="182" t="s">
        <v>662</v>
      </c>
      <c r="B1" s="183"/>
      <c r="C1" s="184"/>
    </row>
    <row r="2" spans="1:3" s="41" customFormat="1" ht="18.899999999999999" customHeight="1" x14ac:dyDescent="0.3">
      <c r="A2" s="185" t="s">
        <v>615</v>
      </c>
      <c r="B2" s="186"/>
      <c r="C2" s="187"/>
    </row>
    <row r="3" spans="1:3" s="41" customFormat="1" ht="18.899999999999999" customHeight="1" x14ac:dyDescent="0.3">
      <c r="A3" s="185" t="s">
        <v>663</v>
      </c>
      <c r="B3" s="188"/>
      <c r="C3" s="187"/>
    </row>
    <row r="4" spans="1:3" s="42" customFormat="1" x14ac:dyDescent="0.2">
      <c r="A4" s="179" t="s">
        <v>614</v>
      </c>
      <c r="B4" s="180"/>
      <c r="C4" s="181"/>
    </row>
    <row r="5" spans="1:3" x14ac:dyDescent="0.2">
      <c r="A5" s="84" t="s">
        <v>534</v>
      </c>
      <c r="B5" s="58"/>
      <c r="C5" s="149">
        <v>12046360.52</v>
      </c>
    </row>
    <row r="6" spans="1:3" x14ac:dyDescent="0.2">
      <c r="A6" s="78"/>
      <c r="B6" s="60"/>
      <c r="C6" s="79"/>
    </row>
    <row r="7" spans="1:3" x14ac:dyDescent="0.2">
      <c r="A7" s="68" t="s">
        <v>535</v>
      </c>
      <c r="B7" s="80"/>
      <c r="C7" s="146">
        <f>SUM(C8:C28)</f>
        <v>22664.15</v>
      </c>
    </row>
    <row r="8" spans="1:3" x14ac:dyDescent="0.2">
      <c r="A8" s="128">
        <v>2.1</v>
      </c>
      <c r="B8" s="85" t="s">
        <v>370</v>
      </c>
      <c r="C8" s="150">
        <v>0</v>
      </c>
    </row>
    <row r="9" spans="1:3" x14ac:dyDescent="0.2">
      <c r="A9" s="128">
        <v>2.2000000000000002</v>
      </c>
      <c r="B9" s="85" t="s">
        <v>367</v>
      </c>
      <c r="C9" s="150">
        <v>0</v>
      </c>
    </row>
    <row r="10" spans="1:3" x14ac:dyDescent="0.2">
      <c r="A10" s="90">
        <v>2.2999999999999998</v>
      </c>
      <c r="B10" s="77" t="s">
        <v>237</v>
      </c>
      <c r="C10" s="150">
        <v>22664.15</v>
      </c>
    </row>
    <row r="11" spans="1:3" x14ac:dyDescent="0.2">
      <c r="A11" s="90">
        <v>2.4</v>
      </c>
      <c r="B11" s="77" t="s">
        <v>238</v>
      </c>
      <c r="C11" s="150">
        <v>0</v>
      </c>
    </row>
    <row r="12" spans="1:3" x14ac:dyDescent="0.2">
      <c r="A12" s="90">
        <v>2.5</v>
      </c>
      <c r="B12" s="77" t="s">
        <v>239</v>
      </c>
      <c r="C12" s="150">
        <v>0</v>
      </c>
    </row>
    <row r="13" spans="1:3" x14ac:dyDescent="0.2">
      <c r="A13" s="90">
        <v>2.6</v>
      </c>
      <c r="B13" s="77" t="s">
        <v>240</v>
      </c>
      <c r="C13" s="150">
        <v>0</v>
      </c>
    </row>
    <row r="14" spans="1:3" x14ac:dyDescent="0.2">
      <c r="A14" s="90">
        <v>2.7</v>
      </c>
      <c r="B14" s="77" t="s">
        <v>241</v>
      </c>
      <c r="C14" s="150">
        <v>0</v>
      </c>
    </row>
    <row r="15" spans="1:3" x14ac:dyDescent="0.2">
      <c r="A15" s="90">
        <v>2.8</v>
      </c>
      <c r="B15" s="77" t="s">
        <v>242</v>
      </c>
      <c r="C15" s="150">
        <v>0</v>
      </c>
    </row>
    <row r="16" spans="1:3" x14ac:dyDescent="0.2">
      <c r="A16" s="90">
        <v>2.9</v>
      </c>
      <c r="B16" s="77" t="s">
        <v>244</v>
      </c>
      <c r="C16" s="150">
        <v>0</v>
      </c>
    </row>
    <row r="17" spans="1:3" x14ac:dyDescent="0.2">
      <c r="A17" s="90" t="s">
        <v>536</v>
      </c>
      <c r="B17" s="77" t="s">
        <v>537</v>
      </c>
      <c r="C17" s="150">
        <v>0</v>
      </c>
    </row>
    <row r="18" spans="1:3" x14ac:dyDescent="0.2">
      <c r="A18" s="90" t="s">
        <v>562</v>
      </c>
      <c r="B18" s="77" t="s">
        <v>246</v>
      </c>
      <c r="C18" s="150">
        <v>0</v>
      </c>
    </row>
    <row r="19" spans="1:3" x14ac:dyDescent="0.2">
      <c r="A19" s="90" t="s">
        <v>563</v>
      </c>
      <c r="B19" s="77" t="s">
        <v>538</v>
      </c>
      <c r="C19" s="150">
        <v>0</v>
      </c>
    </row>
    <row r="20" spans="1:3" x14ac:dyDescent="0.2">
      <c r="A20" s="90" t="s">
        <v>564</v>
      </c>
      <c r="B20" s="77" t="s">
        <v>539</v>
      </c>
      <c r="C20" s="150">
        <v>0</v>
      </c>
    </row>
    <row r="21" spans="1:3" x14ac:dyDescent="0.2">
      <c r="A21" s="90" t="s">
        <v>565</v>
      </c>
      <c r="B21" s="77" t="s">
        <v>540</v>
      </c>
      <c r="C21" s="150">
        <v>0</v>
      </c>
    </row>
    <row r="22" spans="1:3" x14ac:dyDescent="0.2">
      <c r="A22" s="90" t="s">
        <v>541</v>
      </c>
      <c r="B22" s="77" t="s">
        <v>542</v>
      </c>
      <c r="C22" s="150">
        <v>0</v>
      </c>
    </row>
    <row r="23" spans="1:3" x14ac:dyDescent="0.2">
      <c r="A23" s="90" t="s">
        <v>543</v>
      </c>
      <c r="B23" s="77" t="s">
        <v>544</v>
      </c>
      <c r="C23" s="150">
        <v>0</v>
      </c>
    </row>
    <row r="24" spans="1:3" x14ac:dyDescent="0.2">
      <c r="A24" s="90" t="s">
        <v>545</v>
      </c>
      <c r="B24" s="77" t="s">
        <v>546</v>
      </c>
      <c r="C24" s="150">
        <v>0</v>
      </c>
    </row>
    <row r="25" spans="1:3" x14ac:dyDescent="0.2">
      <c r="A25" s="90" t="s">
        <v>547</v>
      </c>
      <c r="B25" s="77" t="s">
        <v>548</v>
      </c>
      <c r="C25" s="150">
        <v>0</v>
      </c>
    </row>
    <row r="26" spans="1:3" x14ac:dyDescent="0.2">
      <c r="A26" s="90" t="s">
        <v>549</v>
      </c>
      <c r="B26" s="77" t="s">
        <v>550</v>
      </c>
      <c r="C26" s="150">
        <v>0</v>
      </c>
    </row>
    <row r="27" spans="1:3" x14ac:dyDescent="0.2">
      <c r="A27" s="90" t="s">
        <v>551</v>
      </c>
      <c r="B27" s="77" t="s">
        <v>552</v>
      </c>
      <c r="C27" s="150">
        <v>0</v>
      </c>
    </row>
    <row r="28" spans="1:3" x14ac:dyDescent="0.2">
      <c r="A28" s="90" t="s">
        <v>553</v>
      </c>
      <c r="B28" s="85" t="s">
        <v>554</v>
      </c>
      <c r="C28" s="150">
        <v>0</v>
      </c>
    </row>
    <row r="29" spans="1:3" x14ac:dyDescent="0.2">
      <c r="A29" s="91"/>
      <c r="B29" s="86"/>
      <c r="C29" s="87"/>
    </row>
    <row r="30" spans="1:3" x14ac:dyDescent="0.2">
      <c r="A30" s="88" t="s">
        <v>555</v>
      </c>
      <c r="B30" s="89"/>
      <c r="C30" s="151">
        <f>SUM(C31:C35)</f>
        <v>65110.62</v>
      </c>
    </row>
    <row r="31" spans="1:3" x14ac:dyDescent="0.2">
      <c r="A31" s="90" t="s">
        <v>556</v>
      </c>
      <c r="B31" s="77" t="s">
        <v>439</v>
      </c>
      <c r="C31" s="150">
        <v>65110.62</v>
      </c>
    </row>
    <row r="32" spans="1:3" x14ac:dyDescent="0.2">
      <c r="A32" s="90" t="s">
        <v>557</v>
      </c>
      <c r="B32" s="77" t="s">
        <v>80</v>
      </c>
      <c r="C32" s="150">
        <v>0</v>
      </c>
    </row>
    <row r="33" spans="1:3" x14ac:dyDescent="0.2">
      <c r="A33" s="90" t="s">
        <v>558</v>
      </c>
      <c r="B33" s="77" t="s">
        <v>449</v>
      </c>
      <c r="C33" s="150">
        <v>0</v>
      </c>
    </row>
    <row r="34" spans="1:3" x14ac:dyDescent="0.2">
      <c r="A34" s="90" t="s">
        <v>559</v>
      </c>
      <c r="B34" s="77" t="s">
        <v>455</v>
      </c>
      <c r="C34" s="150">
        <v>0</v>
      </c>
    </row>
    <row r="35" spans="1:3" x14ac:dyDescent="0.2">
      <c r="A35" s="90" t="s">
        <v>560</v>
      </c>
      <c r="B35" s="85" t="s">
        <v>561</v>
      </c>
      <c r="C35" s="152">
        <v>0</v>
      </c>
    </row>
    <row r="36" spans="1:3" x14ac:dyDescent="0.2">
      <c r="A36" s="78"/>
      <c r="B36" s="81"/>
      <c r="C36" s="82"/>
    </row>
    <row r="37" spans="1:3" x14ac:dyDescent="0.2">
      <c r="A37" s="83" t="s">
        <v>661</v>
      </c>
      <c r="B37" s="58"/>
      <c r="C37" s="145">
        <f>C5-C7+C30</f>
        <v>12088806.989999998</v>
      </c>
    </row>
    <row r="39" spans="1:3" x14ac:dyDescent="0.2">
      <c r="B39" s="39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6"/>
  <sheetViews>
    <sheetView tabSelected="1" workbookViewId="0">
      <selection sqref="A1:F1"/>
    </sheetView>
  </sheetViews>
  <sheetFormatPr baseColWidth="10" defaultColWidth="9.109375" defaultRowHeight="10.199999999999999" x14ac:dyDescent="0.2"/>
  <cols>
    <col min="1" max="1" width="10" style="29" customWidth="1"/>
    <col min="2" max="2" width="68.5546875" style="29" bestFit="1" customWidth="1"/>
    <col min="3" max="3" width="17.44140625" style="29" bestFit="1" customWidth="1"/>
    <col min="4" max="5" width="23.6640625" style="29" bestFit="1" customWidth="1"/>
    <col min="6" max="6" width="19.33203125" style="29" customWidth="1"/>
    <col min="7" max="7" width="20.5546875" style="29" customWidth="1"/>
    <col min="8" max="10" width="20.33203125" style="29" customWidth="1"/>
    <col min="11" max="16384" width="9.109375" style="29"/>
  </cols>
  <sheetData>
    <row r="1" spans="1:10" ht="18.899999999999999" customHeight="1" x14ac:dyDescent="0.2">
      <c r="A1" s="171" t="s">
        <v>662</v>
      </c>
      <c r="B1" s="189"/>
      <c r="C1" s="189"/>
      <c r="D1" s="189"/>
      <c r="E1" s="189"/>
      <c r="F1" s="189"/>
      <c r="G1" s="27" t="s">
        <v>605</v>
      </c>
      <c r="H1" s="28">
        <v>2023</v>
      </c>
    </row>
    <row r="2" spans="1:10" ht="18.899999999999999" customHeight="1" x14ac:dyDescent="0.2">
      <c r="A2" s="171" t="s">
        <v>616</v>
      </c>
      <c r="B2" s="189"/>
      <c r="C2" s="189"/>
      <c r="D2" s="189"/>
      <c r="E2" s="189"/>
      <c r="F2" s="189"/>
      <c r="G2" s="27" t="s">
        <v>606</v>
      </c>
      <c r="H2" s="28" t="s">
        <v>608</v>
      </c>
    </row>
    <row r="3" spans="1:10" ht="18.899999999999999" customHeight="1" x14ac:dyDescent="0.2">
      <c r="A3" s="190" t="s">
        <v>663</v>
      </c>
      <c r="B3" s="191"/>
      <c r="C3" s="191"/>
      <c r="D3" s="191"/>
      <c r="E3" s="191"/>
      <c r="F3" s="191"/>
      <c r="G3" s="27" t="s">
        <v>607</v>
      </c>
      <c r="H3" s="28">
        <v>4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18404787.23</v>
      </c>
      <c r="E36" s="34">
        <v>-18404787.23</v>
      </c>
      <c r="F36" s="34">
        <f t="shared" si="0"/>
        <v>0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23622950.219999999</v>
      </c>
      <c r="E37" s="34">
        <v>-23622950.219999999</v>
      </c>
      <c r="F37" s="34">
        <f t="shared" si="0"/>
        <v>0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3042700.28</v>
      </c>
      <c r="E38" s="34">
        <v>-3042700.28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413.07</v>
      </c>
      <c r="E39" s="34">
        <v>-413.07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48568334.450000003</v>
      </c>
      <c r="E40" s="34">
        <v>-48568334.450000003</v>
      </c>
      <c r="F40" s="34">
        <f t="shared" si="0"/>
        <v>0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15710126.77</v>
      </c>
      <c r="E41" s="34">
        <v>-15710126.77</v>
      </c>
      <c r="F41" s="34">
        <f t="shared" si="0"/>
        <v>0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19216123.07</v>
      </c>
      <c r="E42" s="34">
        <v>-19216123.07</v>
      </c>
      <c r="F42" s="34">
        <f t="shared" si="0"/>
        <v>0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3505996.3</v>
      </c>
      <c r="E43" s="34">
        <v>-3505996.3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6899805.3600000003</v>
      </c>
      <c r="E44" s="34">
        <v>-6899805.3600000003</v>
      </c>
      <c r="F44" s="34">
        <f t="shared" si="0"/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44750248.799999997</v>
      </c>
      <c r="E45" s="34">
        <v>-44750248.799999997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966911.79</v>
      </c>
      <c r="E46" s="34">
        <v>-966911.79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38768887.689999998</v>
      </c>
      <c r="E47" s="34">
        <v>-38768887.689999998</v>
      </c>
      <c r="F47" s="34">
        <f t="shared" si="0"/>
        <v>0</v>
      </c>
    </row>
    <row r="49" spans="2:2" x14ac:dyDescent="0.2">
      <c r="B49" s="29" t="s">
        <v>625</v>
      </c>
    </row>
    <row r="175" spans="3:3" x14ac:dyDescent="0.2">
      <c r="C175" s="29">
        <v>0</v>
      </c>
    </row>
    <row r="176" spans="3:3" x14ac:dyDescent="0.2">
      <c r="C176" s="29">
        <v>0</v>
      </c>
    </row>
    <row r="178" spans="3:3" x14ac:dyDescent="0.2">
      <c r="C178" s="29">
        <v>0</v>
      </c>
    </row>
    <row r="179" spans="3:3" x14ac:dyDescent="0.2">
      <c r="C179" s="29">
        <v>0</v>
      </c>
    </row>
    <row r="181" spans="3:3" x14ac:dyDescent="0.2">
      <c r="C181" s="29">
        <v>0</v>
      </c>
    </row>
    <row r="183" spans="3:3" x14ac:dyDescent="0.2">
      <c r="C183" s="29">
        <v>0</v>
      </c>
    </row>
    <row r="184" spans="3:3" x14ac:dyDescent="0.2">
      <c r="C184" s="29">
        <v>0</v>
      </c>
    </row>
    <row r="187" spans="3:3" x14ac:dyDescent="0.2">
      <c r="C187" s="29">
        <v>0</v>
      </c>
    </row>
    <row r="188" spans="3:3" x14ac:dyDescent="0.2">
      <c r="C188" s="29">
        <v>0</v>
      </c>
    </row>
    <row r="189" spans="3:3" x14ac:dyDescent="0.2">
      <c r="C189" s="29">
        <v>0</v>
      </c>
    </row>
    <row r="190" spans="3:3" x14ac:dyDescent="0.2">
      <c r="C190" s="29">
        <v>0</v>
      </c>
    </row>
    <row r="191" spans="3:3" x14ac:dyDescent="0.2">
      <c r="C191" s="29">
        <v>65110.62</v>
      </c>
    </row>
    <row r="192" spans="3:3" x14ac:dyDescent="0.2">
      <c r="C192" s="29">
        <v>0</v>
      </c>
    </row>
    <row r="193" spans="3:3" x14ac:dyDescent="0.2">
      <c r="C193" s="29">
        <v>0</v>
      </c>
    </row>
    <row r="194" spans="3:3" x14ac:dyDescent="0.2">
      <c r="C194" s="29">
        <v>0</v>
      </c>
    </row>
    <row r="196" spans="3:3" x14ac:dyDescent="0.2">
      <c r="C196" s="29">
        <v>0</v>
      </c>
    </row>
    <row r="197" spans="3:3" x14ac:dyDescent="0.2">
      <c r="C197" s="29">
        <v>0</v>
      </c>
    </row>
    <row r="199" spans="3:3" x14ac:dyDescent="0.2">
      <c r="C199" s="29">
        <v>0</v>
      </c>
    </row>
    <row r="200" spans="3:3" x14ac:dyDescent="0.2">
      <c r="C200" s="29">
        <v>0</v>
      </c>
    </row>
    <row r="201" spans="3:3" x14ac:dyDescent="0.2">
      <c r="C201" s="29">
        <v>0</v>
      </c>
    </row>
    <row r="202" spans="3:3" x14ac:dyDescent="0.2">
      <c r="C202" s="29">
        <v>0</v>
      </c>
    </row>
    <row r="203" spans="3:3" x14ac:dyDescent="0.2">
      <c r="C203" s="29">
        <v>0</v>
      </c>
    </row>
    <row r="205" spans="3:3" x14ac:dyDescent="0.2">
      <c r="C205" s="29">
        <v>0</v>
      </c>
    </row>
    <row r="206" spans="3:3" x14ac:dyDescent="0.2">
      <c r="C206" s="29">
        <v>0</v>
      </c>
    </row>
    <row r="207" spans="3:3" x14ac:dyDescent="0.2">
      <c r="C207" s="29">
        <v>0</v>
      </c>
    </row>
    <row r="208" spans="3:3" x14ac:dyDescent="0.2">
      <c r="C208" s="29">
        <v>0</v>
      </c>
    </row>
    <row r="209" spans="3:3" x14ac:dyDescent="0.2">
      <c r="C209" s="29">
        <v>0</v>
      </c>
    </row>
    <row r="210" spans="3:3" x14ac:dyDescent="0.2">
      <c r="C210" s="29">
        <v>0</v>
      </c>
    </row>
    <row r="211" spans="3:3" x14ac:dyDescent="0.2">
      <c r="C211" s="29">
        <v>0</v>
      </c>
    </row>
    <row r="212" spans="3:3" x14ac:dyDescent="0.2">
      <c r="C212" s="29">
        <v>0</v>
      </c>
    </row>
    <row r="213" spans="3:3" x14ac:dyDescent="0.2">
      <c r="C213" s="29">
        <v>0</v>
      </c>
    </row>
    <row r="216" spans="3:3" x14ac:dyDescent="0.2">
      <c r="C216" s="29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3.2" x14ac:dyDescent="0.25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592</v>
      </c>
      <c r="B10" s="193" t="s">
        <v>36</v>
      </c>
      <c r="C10" s="193"/>
      <c r="D10" s="193"/>
      <c r="E10" s="193"/>
    </row>
    <row r="11" spans="1:8" s="119" customFormat="1" ht="12.9" customHeight="1" x14ac:dyDescent="0.2">
      <c r="A11" s="123" t="s">
        <v>593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594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595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596</v>
      </c>
      <c r="B15" s="124" t="s">
        <v>40</v>
      </c>
    </row>
    <row r="16" spans="1:8" s="119" customFormat="1" ht="12.9" customHeight="1" x14ac:dyDescent="0.2">
      <c r="A16" s="123" t="s">
        <v>597</v>
      </c>
    </row>
    <row r="17" spans="1:4" s="119" customFormat="1" ht="12.9" customHeight="1" x14ac:dyDescent="0.2">
      <c r="A17" s="124"/>
    </row>
    <row r="18" spans="1:4" s="119" customFormat="1" ht="12.9" customHeight="1" x14ac:dyDescent="0.2">
      <c r="A18" s="134" t="s">
        <v>95</v>
      </c>
    </row>
    <row r="19" spans="1:4" s="119" customFormat="1" ht="12.9" customHeight="1" x14ac:dyDescent="0.2">
      <c r="A19" s="127" t="s">
        <v>598</v>
      </c>
    </row>
    <row r="20" spans="1:4" s="119" customFormat="1" ht="12.9" customHeight="1" x14ac:dyDescent="0.2">
      <c r="A20" s="127" t="s">
        <v>599</v>
      </c>
    </row>
    <row r="21" spans="1:4" s="119" customFormat="1" x14ac:dyDescent="0.2">
      <c r="A21" s="120"/>
    </row>
    <row r="22" spans="1:4" s="119" customFormat="1" x14ac:dyDescent="0.2">
      <c r="A22" s="120" t="s">
        <v>516</v>
      </c>
      <c r="B22" s="120"/>
      <c r="C22" s="120"/>
      <c r="D22" s="120"/>
    </row>
    <row r="23" spans="1:4" s="119" customFormat="1" x14ac:dyDescent="0.2">
      <c r="A23" s="120" t="s">
        <v>517</v>
      </c>
      <c r="B23" s="120"/>
      <c r="C23" s="120"/>
      <c r="D23" s="120"/>
    </row>
    <row r="24" spans="1:4" s="119" customFormat="1" x14ac:dyDescent="0.2">
      <c r="A24" s="120" t="s">
        <v>518</v>
      </c>
      <c r="B24" s="120"/>
      <c r="C24" s="120"/>
      <c r="D24" s="120"/>
    </row>
    <row r="25" spans="1:4" s="119" customFormat="1" x14ac:dyDescent="0.2">
      <c r="A25" s="120" t="s">
        <v>519</v>
      </c>
      <c r="B25" s="120"/>
      <c r="C25" s="120"/>
      <c r="D25" s="120"/>
    </row>
    <row r="26" spans="1:4" s="119" customFormat="1" x14ac:dyDescent="0.2">
      <c r="A26" s="120" t="s">
        <v>520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5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USUARIODIF</cp:lastModifiedBy>
  <cp:lastPrinted>2019-02-13T21:19:08Z</cp:lastPrinted>
  <dcterms:created xsi:type="dcterms:W3CDTF">2012-12-11T20:36:24Z</dcterms:created>
  <dcterms:modified xsi:type="dcterms:W3CDTF">2024-02-29T20:28:59Z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